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<sst xmlns="http://schemas.openxmlformats.org/spreadsheetml/2006/main" count="375" uniqueCount="232">
  <si>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</si>
  <si>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</si>
  <si>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</si>
  <si>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</si>
  <si>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</si>
  <si>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</si>
  <si>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</si>
  <si>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</si>
  <si>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</si>
  <si>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</si>
  <si>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</si>
  <si>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</si>
  <si>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</si>
  <si>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</si>
  <si>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</si>
  <si>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</si>
  <si>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</si>
  <si>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</si>
  <si>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</si>
  <si>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</si>
  <si>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</si>
  <si>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</si>
  <si>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</si>
  <si>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</si>
  <si>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</si>
  <si>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</si>
  <si>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</si>
  <si>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</si>
  <si>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</si>
  <si>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</si>
  <si>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</si>
  <si>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</si>
  <si>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</si>
  <si>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</si>
  <si>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</si>
  <si>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</si>
  <si>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</si>
  <si>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</si>
  <si>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</si>
  <si>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</si>
  <si>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</si>
  <si>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</si>
  <si>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</si>
  <si>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</si>
  <si>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</si>
  <si>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</si>
  <si>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</si>
  <si>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</si>
  <si>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</si>
  <si>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</si>
  <si>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</si>
  <si>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</si>
  <si>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</si>
  <si>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</si>
  <si>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</si>
  <si>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</si>
  <si>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</si>
  <si>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</si>
  <si>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</si>
  <si>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</si>
  <si>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</si>
  <si>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</si>
  <si>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</si>
  <si>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</si>
  <si>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</si>
  <si>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</si>
  <si>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</si>
  <si>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</si>
  <si>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</si>
  <si>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</si>
  <si>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</si>
  <si>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</si>
  <si>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</si>
  <si>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</si>
  <si>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</si>
  <si>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</si>
  <si>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</si>
  <si>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</si>
  <si>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</si>
  <si>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</si>
  <si>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</si>
  <si>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</si>
  <si>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</si>
  <si>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</si>
  <si>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</si>
  <si>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</si>
  <si>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</si>
  <si>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</si>
  <si>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</si>
  <si>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</si>
  <si>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</si>
  <si>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</si>
  <si>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</si>
  <si>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</si>
  <si>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</si>
  <si>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</si>
  <si>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</si>
  <si>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</si>
  <si>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</si>
  <si>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</si>
  <si>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</si>
  <si>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</si>
  <si>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</si>
  <si>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</si>
  <si>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</si>
  <si>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</si>
  <si>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</si>
  <si>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</si>
  <si>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</si>
  <si>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</si>
  <si>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</si>
  <si>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</si>
  <si>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</si>
  <si>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</si>
  <si>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</si>
  <si>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</si>
  <si>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</si>
  <si>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</si>
  <si>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</si>
  <si>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</si>
  <si>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</si>
  <si>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</si>
  <si>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</si>
  <si>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</si>
  <si>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</si>
  <si>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</si>
  <si>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</si>
  <si>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</si>
  <si>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</si>
  <si>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</si>
  <si>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</si>
  <si>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</si>
  <si>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</si>
  <si>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</si>
  <si>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</si>
  <si>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</si>
  <si>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</si>
  <si>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</si>
  <si>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</si>
  <si>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</si>
  <si>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</si>
  <si>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</si>
  <si>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</si>
  <si>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</si>
  <si>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</si>
  <si>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</si>
  <si>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</si>
  <si>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</si>
  <si>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</si>
  <si>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</si>
  <si>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</si>
  <si>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</si>
  <si>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</si>
  <si>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</si>
  <si>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</si>
  <si>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</si>
  <si>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</si>
  <si>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</si>
  <si>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</si>
  <si>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</si>
  <si>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</si>
  <si>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</si>
  <si>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</si>
  <si>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</si>
  <si>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</si>
  <si>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</si>
  <si>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</si>
  <si>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</si>
  <si>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</si>
  <si>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</si>
  <si>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</si>
  <si>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</si>
  <si>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</si>
  <si>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</si>
  <si>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</si>
  <si>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</si>
  <si>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</si>
  <si>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</si>
  <si>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</si>
  <si>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</si>
  <si>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</si>
  <si>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</si>
  <si>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</si>
  <si>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</si>
  <si>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</si>
  <si>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</si>
  <si>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</si>
  <si>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</si>
  <si>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</si>
  <si>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</si>
  <si>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</si>
  <si>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</si>
  <si>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</si>
  <si>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</si>
  <si>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</si>
  <si>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</si>
  <si>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</si>
  <si>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</si>
  <si>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</si>
  <si>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</si>
  <si>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</si>
  <si>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</si>
  <si>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</si>
  <si>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</si>
  <si>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</si>
  <si>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</si>
  <si>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</si>
  <si>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</si>
  <si>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</si>
  <si>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</si>
  <si>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</si>
  <si>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</si>
  <si>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</si>
  <si>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</si>
  <si>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</si>
  <si>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</si>
  <si>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</si>
  <si>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</si>
  <si>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</si>
  <si>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</si>
  <si>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</si>
  <si>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</si>
  <si>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</si>
  <si>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</si>
  <si>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</si>
  <si>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</si>
  <si>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</si>
  <si>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</si>
  <si>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</si>
  <si>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YAKIN DOĞU BANK LİMİTED (NEAR EAST BANK LIMITED)</t>
  </si>
  <si>
    <t>(31/12/2014)</t>
  </si>
  <si>
    <t>(31/12/2013)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</si>
</sst>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L18" sqref="L18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230</v>
      </c>
      <c r="J7" s="151"/>
      <c r="K7" s="151"/>
      <c r="L7" s="217" t="s">
        <v>231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2779032</v>
      </c>
      <c r="I9" s="209">
        <f>I10+I11+I12</f>
        <v>1589789</v>
      </c>
      <c r="J9" s="202">
        <f aca="true" t="shared" si="0" ref="J9:J14">H9+I9</f>
        <v>4368821</v>
      </c>
      <c r="K9" s="208">
        <f>K10+K11+K12</f>
        <v>2496767</v>
      </c>
      <c r="L9" s="209">
        <f>L10+L11+L12</f>
        <v>1471572</v>
      </c>
      <c r="M9" s="202">
        <f aca="true" t="shared" si="1" ref="M9:M14">K9+L9</f>
        <v>3968339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2779032</v>
      </c>
      <c r="I10" s="158"/>
      <c r="J10" s="203">
        <f t="shared" si="0"/>
        <v>2779032</v>
      </c>
      <c r="K10" s="157">
        <v>2496767</v>
      </c>
      <c r="L10" s="158"/>
      <c r="M10" s="203">
        <f t="shared" si="1"/>
        <v>2496767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1589789</v>
      </c>
      <c r="J11" s="203">
        <f t="shared" si="0"/>
        <v>1589789</v>
      </c>
      <c r="K11" s="157"/>
      <c r="L11" s="158">
        <v>1471572</v>
      </c>
      <c r="M11" s="203">
        <f t="shared" si="1"/>
        <v>1471572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12215831</v>
      </c>
      <c r="I13" s="209">
        <f>I14+I15</f>
        <v>48639641</v>
      </c>
      <c r="J13" s="202">
        <f t="shared" si="0"/>
        <v>60855472</v>
      </c>
      <c r="K13" s="208">
        <f>K14+K15</f>
        <v>20196150</v>
      </c>
      <c r="L13" s="209">
        <f>L14+L15</f>
        <v>63674235</v>
      </c>
      <c r="M13" s="202">
        <f t="shared" si="1"/>
        <v>83870385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7945833</v>
      </c>
      <c r="I14" s="158">
        <v>43864774</v>
      </c>
      <c r="J14" s="203">
        <f t="shared" si="0"/>
        <v>51810607</v>
      </c>
      <c r="K14" s="157">
        <v>10558462</v>
      </c>
      <c r="L14" s="158">
        <v>53338592</v>
      </c>
      <c r="M14" s="203">
        <f t="shared" si="1"/>
        <v>63897054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4269998</v>
      </c>
      <c r="I15" s="211">
        <f>I16+I17+I18</f>
        <v>4774867</v>
      </c>
      <c r="J15" s="203">
        <f>H15+I15</f>
        <v>9044865</v>
      </c>
      <c r="K15" s="213">
        <f>K16+K17+K18</f>
        <v>9637688</v>
      </c>
      <c r="L15" s="211">
        <f>L16+L17+L18</f>
        <v>10335643</v>
      </c>
      <c r="M15" s="203">
        <f>K15+L15</f>
        <v>19973331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180501</v>
      </c>
      <c r="I16" s="160">
        <v>513328</v>
      </c>
      <c r="J16" s="204">
        <f aca="true" t="shared" si="2" ref="J16:J58">H16+I16</f>
        <v>693829</v>
      </c>
      <c r="K16" s="159">
        <v>2359336</v>
      </c>
      <c r="L16" s="160">
        <v>1842079</v>
      </c>
      <c r="M16" s="204">
        <f aca="true" t="shared" si="3" ref="M16:M58">K16+L16</f>
        <v>4201415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4089497</v>
      </c>
      <c r="I17" s="160">
        <v>4261539</v>
      </c>
      <c r="J17" s="204">
        <f t="shared" si="2"/>
        <v>8351036</v>
      </c>
      <c r="K17" s="159">
        <v>7278352</v>
      </c>
      <c r="L17" s="160">
        <v>8493564</v>
      </c>
      <c r="M17" s="205">
        <f t="shared" si="3"/>
        <v>15771916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16100339</v>
      </c>
      <c r="I19" s="209">
        <f>I20+I21+I22+I23</f>
        <v>17845000</v>
      </c>
      <c r="J19" s="202">
        <f t="shared" si="2"/>
        <v>33945339</v>
      </c>
      <c r="K19" s="208">
        <f>K20+K21+K22+K23</f>
        <v>6965552</v>
      </c>
      <c r="L19" s="209">
        <f>L20+L21+L22+L23</f>
        <v>827495</v>
      </c>
      <c r="M19" s="202">
        <f t="shared" si="3"/>
        <v>7793047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16100339</v>
      </c>
      <c r="I23" s="158">
        <v>17845000</v>
      </c>
      <c r="J23" s="203">
        <f t="shared" si="2"/>
        <v>33945339</v>
      </c>
      <c r="K23" s="157">
        <v>6965552</v>
      </c>
      <c r="L23" s="158">
        <v>827495</v>
      </c>
      <c r="M23" s="203">
        <f t="shared" si="3"/>
        <v>7793047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212999724</v>
      </c>
      <c r="I24" s="209">
        <f>I25+I26</f>
        <v>103523921</v>
      </c>
      <c r="J24" s="202">
        <f t="shared" si="2"/>
        <v>316523645</v>
      </c>
      <c r="K24" s="208">
        <f>K25+K26</f>
        <v>193100956</v>
      </c>
      <c r="L24" s="209">
        <f>L25+L26</f>
        <v>108221930</v>
      </c>
      <c r="M24" s="202">
        <f t="shared" si="3"/>
        <v>301322886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88404266</v>
      </c>
      <c r="I25" s="158">
        <v>34950228</v>
      </c>
      <c r="J25" s="203">
        <f t="shared" si="2"/>
        <v>123354494</v>
      </c>
      <c r="K25" s="157">
        <v>82424582</v>
      </c>
      <c r="L25" s="158">
        <v>44250464</v>
      </c>
      <c r="M25" s="203">
        <f t="shared" si="3"/>
        <v>126675046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124595458</v>
      </c>
      <c r="I26" s="158">
        <v>68573693</v>
      </c>
      <c r="J26" s="203">
        <f t="shared" si="2"/>
        <v>193169151</v>
      </c>
      <c r="K26" s="157">
        <v>110676374</v>
      </c>
      <c r="L26" s="158">
        <v>63971466</v>
      </c>
      <c r="M26" s="203">
        <f t="shared" si="3"/>
        <v>174647840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34311968</v>
      </c>
      <c r="I27" s="209">
        <f>I28+I31+I34</f>
        <v>0</v>
      </c>
      <c r="J27" s="202">
        <f t="shared" si="2"/>
        <v>34311968</v>
      </c>
      <c r="K27" s="208">
        <f>K28+K31+K34</f>
        <v>22417299</v>
      </c>
      <c r="L27" s="209">
        <f>L28+L31+L34</f>
        <v>0</v>
      </c>
      <c r="M27" s="202">
        <f t="shared" si="3"/>
        <v>22417299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5233353</v>
      </c>
      <c r="I28" s="211">
        <f>I29+I30</f>
        <v>0</v>
      </c>
      <c r="J28" s="203">
        <f t="shared" si="2"/>
        <v>5233353</v>
      </c>
      <c r="K28" s="210">
        <f>K29+K30</f>
        <v>2948146</v>
      </c>
      <c r="L28" s="211">
        <f>L29+L30</f>
        <v>0</v>
      </c>
      <c r="M28" s="203">
        <f t="shared" si="3"/>
        <v>2948146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5805091</v>
      </c>
      <c r="I29" s="161"/>
      <c r="J29" s="203">
        <f t="shared" si="2"/>
        <v>5805091</v>
      </c>
      <c r="K29" s="147">
        <v>3310445</v>
      </c>
      <c r="L29" s="161"/>
      <c r="M29" s="203">
        <f t="shared" si="3"/>
        <v>3310445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-571738</v>
      </c>
      <c r="I30" s="163"/>
      <c r="J30" s="203">
        <f t="shared" si="2"/>
        <v>-571738</v>
      </c>
      <c r="K30" s="162">
        <v>-362299</v>
      </c>
      <c r="L30" s="163"/>
      <c r="M30" s="203">
        <f t="shared" si="3"/>
        <v>-362299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2732203</v>
      </c>
      <c r="I31" s="211">
        <f>I32+I33</f>
        <v>0</v>
      </c>
      <c r="J31" s="203">
        <f t="shared" si="2"/>
        <v>2732203</v>
      </c>
      <c r="K31" s="212">
        <f>K32+K33</f>
        <v>1797219</v>
      </c>
      <c r="L31" s="211">
        <f>L32+L33</f>
        <v>0</v>
      </c>
      <c r="M31" s="203">
        <f t="shared" si="3"/>
        <v>1797219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4078668</v>
      </c>
      <c r="I32" s="161"/>
      <c r="J32" s="203">
        <f t="shared" si="2"/>
        <v>4078668</v>
      </c>
      <c r="K32" s="147">
        <v>2045929</v>
      </c>
      <c r="L32" s="161"/>
      <c r="M32" s="203">
        <f t="shared" si="3"/>
        <v>2045929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-1346465</v>
      </c>
      <c r="I33" s="163"/>
      <c r="J33" s="203">
        <f t="shared" si="2"/>
        <v>-1346465</v>
      </c>
      <c r="K33" s="162">
        <v>-248710</v>
      </c>
      <c r="L33" s="163"/>
      <c r="M33" s="203">
        <f t="shared" si="3"/>
        <v>-248710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26346412</v>
      </c>
      <c r="I34" s="211">
        <f>I35+I36</f>
        <v>0</v>
      </c>
      <c r="J34" s="203">
        <f t="shared" si="2"/>
        <v>26346412</v>
      </c>
      <c r="K34" s="210">
        <f>K35+K36</f>
        <v>17671934</v>
      </c>
      <c r="L34" s="211">
        <f>L35+L36</f>
        <v>0</v>
      </c>
      <c r="M34" s="203">
        <f t="shared" si="3"/>
        <v>17671934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49217036</v>
      </c>
      <c r="I35" s="161"/>
      <c r="J35" s="203">
        <f t="shared" si="2"/>
        <v>49217036</v>
      </c>
      <c r="K35" s="147">
        <v>37532985</v>
      </c>
      <c r="L35" s="161"/>
      <c r="M35" s="203">
        <f t="shared" si="3"/>
        <v>37532985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-22870624</v>
      </c>
      <c r="I36" s="163"/>
      <c r="J36" s="203">
        <f t="shared" si="2"/>
        <v>-22870624</v>
      </c>
      <c r="K36" s="162">
        <v>-19861051</v>
      </c>
      <c r="L36" s="163"/>
      <c r="M36" s="203">
        <f t="shared" si="3"/>
        <v>-19861051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1520623</v>
      </c>
      <c r="I37" s="209">
        <f>I38+I39+I40</f>
        <v>313528</v>
      </c>
      <c r="J37" s="202">
        <f t="shared" si="2"/>
        <v>1834151</v>
      </c>
      <c r="K37" s="208">
        <f>K38+K39+K40</f>
        <v>747107</v>
      </c>
      <c r="L37" s="209">
        <f>L38+L39+L40</f>
        <v>118909</v>
      </c>
      <c r="M37" s="202">
        <f t="shared" si="3"/>
        <v>866016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964602</v>
      </c>
      <c r="I38" s="158">
        <v>265563</v>
      </c>
      <c r="J38" s="203">
        <f t="shared" si="2"/>
        <v>1230165</v>
      </c>
      <c r="K38" s="157">
        <v>368724</v>
      </c>
      <c r="L38" s="158">
        <v>79931</v>
      </c>
      <c r="M38" s="203">
        <f t="shared" si="3"/>
        <v>448655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458265</v>
      </c>
      <c r="I39" s="158">
        <v>47698</v>
      </c>
      <c r="J39" s="203">
        <f t="shared" si="2"/>
        <v>505963</v>
      </c>
      <c r="K39" s="157">
        <v>147043</v>
      </c>
      <c r="L39" s="158">
        <v>36413</v>
      </c>
      <c r="M39" s="203">
        <f t="shared" si="3"/>
        <v>183456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97756</v>
      </c>
      <c r="I40" s="158">
        <v>267</v>
      </c>
      <c r="J40" s="203">
        <f t="shared" si="2"/>
        <v>98023</v>
      </c>
      <c r="K40" s="157">
        <v>231340</v>
      </c>
      <c r="L40" s="158">
        <v>2565</v>
      </c>
      <c r="M40" s="203">
        <f t="shared" si="3"/>
        <v>233905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21375400</v>
      </c>
      <c r="I44" s="155">
        <v>13319302</v>
      </c>
      <c r="J44" s="202">
        <f t="shared" si="2"/>
        <v>34694702</v>
      </c>
      <c r="K44" s="154">
        <v>19813759</v>
      </c>
      <c r="L44" s="155">
        <v>12824800</v>
      </c>
      <c r="M44" s="202">
        <f t="shared" si="3"/>
        <v>32638559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1863510</v>
      </c>
      <c r="I45" s="155">
        <v>154955</v>
      </c>
      <c r="J45" s="202">
        <f t="shared" si="2"/>
        <v>2018465</v>
      </c>
      <c r="K45" s="154">
        <v>6765572</v>
      </c>
      <c r="L45" s="155">
        <v>150661</v>
      </c>
      <c r="M45" s="202">
        <f t="shared" si="3"/>
        <v>6916233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200000</v>
      </c>
      <c r="I46" s="209">
        <f>I47+I48</f>
        <v>0</v>
      </c>
      <c r="J46" s="202">
        <f t="shared" si="2"/>
        <v>200000</v>
      </c>
      <c r="K46" s="208">
        <f>K47+K48</f>
        <v>200000</v>
      </c>
      <c r="L46" s="209">
        <f>L47+L48</f>
        <v>0</v>
      </c>
      <c r="M46" s="202">
        <f t="shared" si="3"/>
        <v>200000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200000</v>
      </c>
      <c r="I47" s="158"/>
      <c r="J47" s="203">
        <f t="shared" si="2"/>
        <v>200000</v>
      </c>
      <c r="K47" s="157">
        <v>200000</v>
      </c>
      <c r="L47" s="158"/>
      <c r="M47" s="203">
        <f t="shared" si="3"/>
        <v>200000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2092773</v>
      </c>
      <c r="I49" s="209">
        <f>I50+I51</f>
        <v>0</v>
      </c>
      <c r="J49" s="202">
        <f t="shared" si="2"/>
        <v>2092773</v>
      </c>
      <c r="K49" s="208">
        <f>K50+K51</f>
        <v>2092773</v>
      </c>
      <c r="L49" s="209">
        <f>L50+L51</f>
        <v>0</v>
      </c>
      <c r="M49" s="202">
        <f t="shared" si="3"/>
        <v>2092773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2092773</v>
      </c>
      <c r="I50" s="158"/>
      <c r="J50" s="203">
        <f t="shared" si="2"/>
        <v>2092773</v>
      </c>
      <c r="K50" s="157">
        <v>2092773</v>
      </c>
      <c r="L50" s="158"/>
      <c r="M50" s="203">
        <f t="shared" si="3"/>
        <v>2092773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12548543</v>
      </c>
      <c r="I55" s="209">
        <f>I56+I57</f>
        <v>0</v>
      </c>
      <c r="J55" s="202">
        <f t="shared" si="2"/>
        <v>12548543</v>
      </c>
      <c r="K55" s="208">
        <f>K56+K57</f>
        <v>11714380</v>
      </c>
      <c r="L55" s="209">
        <f>L56+L57</f>
        <v>0</v>
      </c>
      <c r="M55" s="202">
        <f t="shared" si="3"/>
        <v>11714380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16935863</v>
      </c>
      <c r="I56" s="158"/>
      <c r="J56" s="203">
        <f t="shared" si="2"/>
        <v>16935863</v>
      </c>
      <c r="K56" s="157">
        <v>15012585</v>
      </c>
      <c r="L56" s="158"/>
      <c r="M56" s="203">
        <f t="shared" si="3"/>
        <v>15012585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-4387320</v>
      </c>
      <c r="I57" s="158"/>
      <c r="J57" s="203">
        <f t="shared" si="2"/>
        <v>-4387320</v>
      </c>
      <c r="K57" s="157">
        <v>-3298205</v>
      </c>
      <c r="L57" s="158"/>
      <c r="M57" s="203">
        <f t="shared" si="3"/>
        <v>-3298205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519310</v>
      </c>
      <c r="I58" s="155">
        <v>85746</v>
      </c>
      <c r="J58" s="202">
        <f t="shared" si="2"/>
        <v>605056</v>
      </c>
      <c r="K58" s="154">
        <v>1074024</v>
      </c>
      <c r="L58" s="155">
        <v>88952</v>
      </c>
      <c r="M58" s="202">
        <f t="shared" si="3"/>
        <v>1162976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318527053</v>
      </c>
      <c r="I60" s="215">
        <f>I58+I55+I52+I49+I46+I45+I44+I41+I37+I27+I24+I19+I13+I9</f>
        <v>185471882</v>
      </c>
      <c r="J60" s="207">
        <f>H60+I60</f>
        <v>503998935</v>
      </c>
      <c r="K60" s="214">
        <f>K58+K55+K52+K49+K46+K45+K44+K41+K37+K27+K24+K19+K13+K9</f>
        <v>287584339</v>
      </c>
      <c r="L60" s="215">
        <f>L58+L55+L52+L49+L46+L45+L44+L41+L37+L27+L24+L19+L13+L9</f>
        <v>187378554</v>
      </c>
      <c r="M60" s="207">
        <f>K60+L60</f>
        <v>474962893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L36" sqref="L36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YAKIN DOĞU BANK LİMİTED (NEAR EAST BANK LIMITED)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(31/12/2014)</v>
      </c>
      <c r="J7" s="133"/>
      <c r="K7" s="110"/>
      <c r="L7" s="218" t="str">
        <f>Aktifler!L7</f>
        <v>(31/12/2013)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266468563</v>
      </c>
      <c r="I9" s="94">
        <f>I10+I11+I12+I13+I14+I15</f>
        <v>175538304</v>
      </c>
      <c r="J9" s="82">
        <f aca="true" t="shared" si="0" ref="J9:J57">H9+I9</f>
        <v>442006867</v>
      </c>
      <c r="K9" s="93">
        <f>K10+K11+K12+K13+K14+K15</f>
        <v>251449763</v>
      </c>
      <c r="L9" s="94">
        <f>L10+L11+L12+L13+L14+L15</f>
        <v>168269814</v>
      </c>
      <c r="M9" s="82">
        <f aca="true" t="shared" si="1" ref="M9:M57">K9+L9</f>
        <v>419719577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218353338</v>
      </c>
      <c r="I10" s="67">
        <v>156136229</v>
      </c>
      <c r="J10" s="83">
        <f t="shared" si="0"/>
        <v>374489567</v>
      </c>
      <c r="K10" s="66">
        <v>203192348</v>
      </c>
      <c r="L10" s="67">
        <v>137879748</v>
      </c>
      <c r="M10" s="83">
        <f t="shared" si="1"/>
        <v>341072096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34176142</v>
      </c>
      <c r="I11" s="67">
        <v>5566234</v>
      </c>
      <c r="J11" s="83">
        <f t="shared" si="0"/>
        <v>39742376</v>
      </c>
      <c r="K11" s="66">
        <v>30836160</v>
      </c>
      <c r="L11" s="67">
        <v>8099934</v>
      </c>
      <c r="M11" s="83">
        <f t="shared" si="1"/>
        <v>38936094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13439750</v>
      </c>
      <c r="I12" s="67">
        <v>13684132</v>
      </c>
      <c r="J12" s="83">
        <f t="shared" si="0"/>
        <v>27123882</v>
      </c>
      <c r="K12" s="66">
        <v>14211532</v>
      </c>
      <c r="L12" s="67">
        <v>21729943</v>
      </c>
      <c r="M12" s="83">
        <f t="shared" si="1"/>
        <v>35941475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499333</v>
      </c>
      <c r="I13" s="67">
        <v>46161</v>
      </c>
      <c r="J13" s="83">
        <f t="shared" si="0"/>
        <v>545494</v>
      </c>
      <c r="K13" s="66">
        <v>3209723</v>
      </c>
      <c r="L13" s="67">
        <v>515508</v>
      </c>
      <c r="M13" s="83">
        <f t="shared" si="1"/>
        <v>3725231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/>
      <c r="I14" s="67"/>
      <c r="J14" s="83">
        <f t="shared" si="0"/>
        <v>0</v>
      </c>
      <c r="K14" s="66"/>
      <c r="L14" s="67"/>
      <c r="M14" s="83">
        <f t="shared" si="1"/>
        <v>0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>
        <v>105548</v>
      </c>
      <c r="J15" s="83">
        <f t="shared" si="0"/>
        <v>105548</v>
      </c>
      <c r="K15" s="66"/>
      <c r="L15" s="67">
        <v>44681</v>
      </c>
      <c r="M15" s="83">
        <f t="shared" si="1"/>
        <v>44681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2000000</v>
      </c>
      <c r="I17" s="96">
        <f>I18+I19</f>
        <v>0</v>
      </c>
      <c r="J17" s="85">
        <f t="shared" si="0"/>
        <v>2000000</v>
      </c>
      <c r="K17" s="95">
        <f>K18+K19</f>
        <v>0</v>
      </c>
      <c r="L17" s="96">
        <f>L18+L19</f>
        <v>1457000</v>
      </c>
      <c r="M17" s="85">
        <f t="shared" si="1"/>
        <v>1457000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2000000</v>
      </c>
      <c r="I18" s="67"/>
      <c r="J18" s="83">
        <f t="shared" si="0"/>
        <v>2000000</v>
      </c>
      <c r="K18" s="66"/>
      <c r="L18" s="67">
        <v>1457000</v>
      </c>
      <c r="M18" s="83">
        <f t="shared" si="1"/>
        <v>1457000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1845011</v>
      </c>
      <c r="I28" s="94">
        <f>I29+I30+I31</f>
        <v>774314</v>
      </c>
      <c r="J28" s="82">
        <f t="shared" si="0"/>
        <v>2619325</v>
      </c>
      <c r="K28" s="93">
        <f>K29+K30+K31</f>
        <v>1557090</v>
      </c>
      <c r="L28" s="94">
        <f>L29+L30+L31</f>
        <v>751946</v>
      </c>
      <c r="M28" s="82">
        <f t="shared" si="1"/>
        <v>2309036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1788336</v>
      </c>
      <c r="I29" s="67">
        <v>770732</v>
      </c>
      <c r="J29" s="83">
        <f t="shared" si="0"/>
        <v>2559068</v>
      </c>
      <c r="K29" s="66">
        <v>1437370</v>
      </c>
      <c r="L29" s="67">
        <v>747186</v>
      </c>
      <c r="M29" s="83">
        <f t="shared" si="1"/>
        <v>2184556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7292</v>
      </c>
      <c r="I30" s="67">
        <v>3577</v>
      </c>
      <c r="J30" s="83">
        <f t="shared" si="0"/>
        <v>10869</v>
      </c>
      <c r="K30" s="66"/>
      <c r="L30" s="67">
        <v>4753</v>
      </c>
      <c r="M30" s="83">
        <f t="shared" si="1"/>
        <v>4753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49383</v>
      </c>
      <c r="I31" s="67">
        <v>5</v>
      </c>
      <c r="J31" s="83">
        <f t="shared" si="0"/>
        <v>49388</v>
      </c>
      <c r="K31" s="66">
        <v>119720</v>
      </c>
      <c r="L31" s="67">
        <v>7</v>
      </c>
      <c r="M31" s="83">
        <f t="shared" si="1"/>
        <v>119727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836956</v>
      </c>
      <c r="I35" s="64">
        <v>56613</v>
      </c>
      <c r="J35" s="82">
        <f t="shared" si="0"/>
        <v>893569</v>
      </c>
      <c r="K35" s="63">
        <v>1020486</v>
      </c>
      <c r="L35" s="64">
        <v>43143</v>
      </c>
      <c r="M35" s="82">
        <f t="shared" si="1"/>
        <v>1063629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5502748</v>
      </c>
      <c r="I37" s="64">
        <v>574683</v>
      </c>
      <c r="J37" s="82">
        <f t="shared" si="0"/>
        <v>6077431</v>
      </c>
      <c r="K37" s="63">
        <v>4711353</v>
      </c>
      <c r="L37" s="64">
        <v>506578</v>
      </c>
      <c r="M37" s="82">
        <f t="shared" si="1"/>
        <v>5217931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2778830</v>
      </c>
      <c r="I38" s="94">
        <f>I39+I40+I41+I42</f>
        <v>1322463</v>
      </c>
      <c r="J38" s="82">
        <f t="shared" si="0"/>
        <v>4101293</v>
      </c>
      <c r="K38" s="93">
        <f>K39+K40+K41+K42</f>
        <v>3547975</v>
      </c>
      <c r="L38" s="94">
        <f>L39+L40+L41+L42</f>
        <v>0</v>
      </c>
      <c r="M38" s="82">
        <f t="shared" si="1"/>
        <v>3547975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2778830</v>
      </c>
      <c r="I40" s="67"/>
      <c r="J40" s="83">
        <f t="shared" si="0"/>
        <v>2778830</v>
      </c>
      <c r="K40" s="66">
        <v>2848975</v>
      </c>
      <c r="L40" s="67"/>
      <c r="M40" s="83">
        <f t="shared" si="1"/>
        <v>2848975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/>
      <c r="I41" s="67"/>
      <c r="J41" s="83">
        <f t="shared" si="0"/>
        <v>0</v>
      </c>
      <c r="K41" s="66">
        <v>699000</v>
      </c>
      <c r="L41" s="67"/>
      <c r="M41" s="83">
        <f t="shared" si="1"/>
        <v>699000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>
        <v>1322463</v>
      </c>
      <c r="J42" s="83">
        <f t="shared" si="0"/>
        <v>1322463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1928652</v>
      </c>
      <c r="I43" s="64">
        <v>859896</v>
      </c>
      <c r="J43" s="82">
        <f t="shared" si="0"/>
        <v>2788548</v>
      </c>
      <c r="K43" s="63">
        <v>2968172</v>
      </c>
      <c r="L43" s="64">
        <v>481360</v>
      </c>
      <c r="M43" s="82">
        <f t="shared" si="1"/>
        <v>3449532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39302650</v>
      </c>
      <c r="I44" s="94">
        <f>I45+I48+I52+I53+I54+I55</f>
        <v>0</v>
      </c>
      <c r="J44" s="82">
        <f t="shared" si="0"/>
        <v>39302650</v>
      </c>
      <c r="K44" s="93">
        <f>K45+K48+K52+K53+K54+K55</f>
        <v>34052774</v>
      </c>
      <c r="L44" s="94">
        <f>L45+L48+L52+L53+L54+L55</f>
        <v>0</v>
      </c>
      <c r="M44" s="82">
        <f t="shared" si="1"/>
        <v>34052774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36553038</v>
      </c>
      <c r="I45" s="98">
        <f>I46+I47</f>
        <v>0</v>
      </c>
      <c r="J45" s="83">
        <f t="shared" si="0"/>
        <v>36553038</v>
      </c>
      <c r="K45" s="97">
        <f>K46+K47</f>
        <v>31553038</v>
      </c>
      <c r="L45" s="98">
        <f>L46+L47</f>
        <v>0</v>
      </c>
      <c r="M45" s="83">
        <f t="shared" si="1"/>
        <v>31553038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36553038</v>
      </c>
      <c r="I46" s="73"/>
      <c r="J46" s="83">
        <f t="shared" si="0"/>
        <v>36553038</v>
      </c>
      <c r="K46" s="72">
        <v>31553038</v>
      </c>
      <c r="L46" s="73"/>
      <c r="M46" s="83">
        <f t="shared" si="1"/>
        <v>31553038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2749612</v>
      </c>
      <c r="I48" s="98">
        <f>I49+I50+I51</f>
        <v>0</v>
      </c>
      <c r="J48" s="83">
        <f t="shared" si="0"/>
        <v>2749612</v>
      </c>
      <c r="K48" s="97">
        <f>K49+K50+K51</f>
        <v>2499736</v>
      </c>
      <c r="L48" s="98">
        <f>L49+L50+L51</f>
        <v>0</v>
      </c>
      <c r="M48" s="83">
        <f t="shared" si="1"/>
        <v>2499736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2749612</v>
      </c>
      <c r="I49" s="75"/>
      <c r="J49" s="83">
        <f t="shared" si="0"/>
        <v>2749612</v>
      </c>
      <c r="K49" s="74">
        <v>2499736</v>
      </c>
      <c r="L49" s="75"/>
      <c r="M49" s="83">
        <f t="shared" si="1"/>
        <v>2499736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4209252</v>
      </c>
      <c r="I58" s="94">
        <f>I59+I60</f>
        <v>0</v>
      </c>
      <c r="J58" s="82">
        <f>H58+I58</f>
        <v>4209252</v>
      </c>
      <c r="K58" s="93">
        <f>K59+K60</f>
        <v>4145439</v>
      </c>
      <c r="L58" s="94">
        <f>L59+L60</f>
        <v>0</v>
      </c>
      <c r="M58" s="82">
        <f>K58+L58</f>
        <v>4145439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313689</v>
      </c>
      <c r="I59" s="67"/>
      <c r="J59" s="83">
        <f>H59+I59</f>
        <v>313689</v>
      </c>
      <c r="K59" s="66">
        <v>2498766</v>
      </c>
      <c r="L59" s="67"/>
      <c r="M59" s="83">
        <f>K59+L59</f>
        <v>2498766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3895563</v>
      </c>
      <c r="I60" s="67"/>
      <c r="J60" s="83">
        <f>H60+I60</f>
        <v>3895563</v>
      </c>
      <c r="K60" s="66">
        <v>1646673</v>
      </c>
      <c r="L60" s="67"/>
      <c r="M60" s="83">
        <f>K60+L60</f>
        <v>1646673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324872662</v>
      </c>
      <c r="I62" s="100">
        <f>I58+I44+I43+I38+I37+I36+I35+I32+I28+I24+I23+I17+I16+I9</f>
        <v>179126273</v>
      </c>
      <c r="J62" s="89">
        <f>H62+I62</f>
        <v>503998935</v>
      </c>
      <c r="K62" s="99">
        <f>K58+K44+K43+K38+K37+K36+K35+K32+K28+K24+K17+K16+K9+K23</f>
        <v>303453052</v>
      </c>
      <c r="L62" s="100">
        <f>L58+L44+L43+L38+L37+L36+L35+L32+L28+L24+L23+L17+L16+L9</f>
        <v>171509841</v>
      </c>
      <c r="M62" s="89">
        <f>K62+L62</f>
        <v>474962893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3910331</v>
      </c>
      <c r="I66" s="80">
        <v>8903531</v>
      </c>
      <c r="J66" s="90">
        <f>H66+I66</f>
        <v>12813862</v>
      </c>
      <c r="K66" s="79">
        <v>4599588</v>
      </c>
      <c r="L66" s="80">
        <v>17953131</v>
      </c>
      <c r="M66" s="90">
        <f>K66+L66</f>
        <v>22552719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25716500</v>
      </c>
      <c r="I67" s="80"/>
      <c r="J67" s="90">
        <f>H67+I67</f>
        <v>25716500</v>
      </c>
      <c r="K67" s="79">
        <v>25356000</v>
      </c>
      <c r="L67" s="80"/>
      <c r="M67" s="90">
        <f>K67+L67</f>
        <v>25356000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23002818</v>
      </c>
      <c r="I68" s="80">
        <v>20860735</v>
      </c>
      <c r="J68" s="90">
        <f>H68+I68</f>
        <v>43863553</v>
      </c>
      <c r="K68" s="79">
        <v>65567937</v>
      </c>
      <c r="L68" s="80">
        <v>66645211</v>
      </c>
      <c r="M68" s="90">
        <f>K68+L68</f>
        <v>132213148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67880262</v>
      </c>
      <c r="I69" s="81">
        <v>182445036</v>
      </c>
      <c r="J69" s="91">
        <f>H69+I69</f>
        <v>250325298</v>
      </c>
      <c r="K69" s="79">
        <v>53404659</v>
      </c>
      <c r="L69" s="81">
        <v>174587891</v>
      </c>
      <c r="M69" s="91">
        <f>K69+L69</f>
        <v>227992550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120509911</v>
      </c>
      <c r="I70" s="100">
        <f>I66+I67+I68+I69</f>
        <v>212209302</v>
      </c>
      <c r="J70" s="92">
        <f>H70+I70</f>
        <v>332719213</v>
      </c>
      <c r="K70" s="99">
        <f>K66+K67+K68+K69</f>
        <v>148928184</v>
      </c>
      <c r="L70" s="100">
        <f>L66+L67+L68+L69</f>
        <v>259186233</v>
      </c>
      <c r="M70" s="89">
        <f>K70+L70</f>
        <v>408114417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H58" sqref="H58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YAKIN DOĞU BANK LİMİTED (NEAR EAST BANK LIMITED)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(31/12/2014)</v>
      </c>
      <c r="I8" s="218" t="str">
        <f>Aktifler!L7</f>
        <v>(31/12/2013)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43689042</v>
      </c>
      <c r="I10" s="56">
        <f>I11+I19+I20+I25+I28</f>
        <v>39472193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40699010</v>
      </c>
      <c r="I11" s="57">
        <f>I12+I15+I18</f>
        <v>36762490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31169642</v>
      </c>
      <c r="I12" s="58">
        <f>I13+I14</f>
        <v>27642900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11667914</v>
      </c>
      <c r="I13" s="18">
        <v>13623452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19501728</v>
      </c>
      <c r="I14" s="18">
        <v>14019448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8731937</v>
      </c>
      <c r="I15" s="58">
        <f>I16+I17</f>
        <v>8477484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3267575</v>
      </c>
      <c r="I16" s="18">
        <v>3489656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5464362</v>
      </c>
      <c r="I17" s="18">
        <v>4987828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797431</v>
      </c>
      <c r="I18" s="17">
        <v>642106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764886</v>
      </c>
      <c r="I19" s="16">
        <v>742032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1459776</v>
      </c>
      <c r="I20" s="57">
        <f>I21+I22+I23+I24</f>
        <v>1391072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1058101</v>
      </c>
      <c r="I21" s="19">
        <v>758831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206049</v>
      </c>
      <c r="I22" s="19">
        <v>443434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195626</v>
      </c>
      <c r="I23" s="19">
        <v>188807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765370</v>
      </c>
      <c r="I25" s="57">
        <f>I26+I27</f>
        <v>576599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435641</v>
      </c>
      <c r="I26" s="19">
        <v>279629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329729</v>
      </c>
      <c r="I27" s="19">
        <v>296970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/>
      <c r="I28" s="16"/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29053116.020000003</v>
      </c>
      <c r="I30" s="56">
        <f>I31+I37+I44+I45+I50+I51</f>
        <v>24398352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22008554.020000003</v>
      </c>
      <c r="I31" s="57">
        <f>I32+I33+I34+I35+I36</f>
        <v>19506770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17924133</v>
      </c>
      <c r="I32" s="19">
        <v>16259506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2863766</v>
      </c>
      <c r="I33" s="19">
        <v>2575334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1111135</v>
      </c>
      <c r="I34" s="19">
        <v>492118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13618.51</v>
      </c>
      <c r="I35" s="19">
        <v>116758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95901.51</v>
      </c>
      <c r="I36" s="19">
        <v>63054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6907686</v>
      </c>
      <c r="I37" s="57">
        <f>I38+I39+I40+I41+I42+I43</f>
        <v>4860391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6435210</v>
      </c>
      <c r="I38" s="19">
        <v>4403078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373109</v>
      </c>
      <c r="I40" s="19">
        <v>445323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99277</v>
      </c>
      <c r="I41" s="19">
        <v>11951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/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90</v>
      </c>
      <c r="I43" s="19">
        <v>39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136876</v>
      </c>
      <c r="I45" s="57">
        <f>I46+I47+I48+I49</f>
        <v>31191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136015</v>
      </c>
      <c r="I46" s="19">
        <v>31191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861</v>
      </c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14635925.979999997</v>
      </c>
      <c r="I53" s="60">
        <f>I10-I30</f>
        <v>15073841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20188869.509999998</v>
      </c>
      <c r="I55" s="56">
        <f>I56+I60+I61+I62+I63+I64</f>
        <v>20978745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7647805.51</v>
      </c>
      <c r="I56" s="57">
        <f>I57+I58+I59</f>
        <v>4791443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4674286.51</v>
      </c>
      <c r="I57" s="19">
        <v>2560220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457152</v>
      </c>
      <c r="I58" s="19">
        <v>447617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2516367</v>
      </c>
      <c r="I59" s="19">
        <v>1783606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8274610</v>
      </c>
      <c r="I61" s="16">
        <v>12372251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4266454</v>
      </c>
      <c r="I64" s="16">
        <v>3815051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34511106</v>
      </c>
      <c r="I66" s="56">
        <f>I67+I71+I72+I73+I74+I75+I76+I77+I78+I79+I80+I81</f>
        <v>32854820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272791</v>
      </c>
      <c r="I67" s="57">
        <f>I68+I69+I70</f>
        <v>397077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272791</v>
      </c>
      <c r="I70" s="19">
        <v>397077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314</v>
      </c>
      <c r="I71" s="16">
        <v>37175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5457494</v>
      </c>
      <c r="I72" s="16">
        <v>10058733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12521557</v>
      </c>
      <c r="I73" s="16">
        <v>12164843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1336956</v>
      </c>
      <c r="I75" s="16">
        <v>814054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1090375</v>
      </c>
      <c r="I76" s="16">
        <v>914266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148446</v>
      </c>
      <c r="I77" s="16">
        <v>89409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4987656</v>
      </c>
      <c r="I79" s="16">
        <v>1813152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1592804</v>
      </c>
      <c r="I80" s="16">
        <v>568079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7102713</v>
      </c>
      <c r="I81" s="16">
        <v>5998032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-14322236.490000002</v>
      </c>
      <c r="I83" s="59">
        <f>I55-I66</f>
        <v>-11876075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313689.48999999464</v>
      </c>
      <c r="I85" s="22">
        <f>I53+I83</f>
        <v>3197766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/>
      <c r="I87" s="15">
        <v>699000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313689.48999999464</v>
      </c>
      <c r="I89" s="59">
        <f>I85-I87</f>
        <v>2498766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2007-03-28T11:08:29Z</cp:lastPrinted>
  <dcterms:created xsi:type="dcterms:W3CDTF">1998-01-12T17:06:50Z</dcterms:created>
  <dcterms:modified xsi:type="dcterms:W3CDTF">2015-05-07T09:21:17Z</dcterms:modified>
  <cp:category/>
  <cp:version/>
  <cp:contentType/>
  <cp:contentStatus/>
</cp:coreProperties>
</file>