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006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<sst xmlns="http://schemas.openxmlformats.org/spreadsheetml/2006/main" count="375" uniqueCount="232">
  <si>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</si>
  <si>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</si>
  <si>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</si>
  <si>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</si>
  <si>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</si>
  <si>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</si>
  <si>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</si>
  <si>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</si>
  <si>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</si>
  <si>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</si>
  <si>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</si>
  <si>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</si>
  <si>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</si>
  <si>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</si>
  <si>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</si>
  <si>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</si>
  <si>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</si>
  <si>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</si>
  <si>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</si>
  <si>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</si>
  <si>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</si>
  <si>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</si>
  <si>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</si>
  <si>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</si>
  <si>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</si>
  <si>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</si>
  <si>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</si>
  <si>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</si>
  <si>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</si>
  <si>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</si>
  <si>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</si>
  <si>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</si>
  <si>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</si>
  <si>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</si>
  <si>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</si>
  <si>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</si>
  <si>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</si>
  <si>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</si>
  <si>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</si>
  <si>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</si>
  <si>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</si>
  <si>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</si>
  <si>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</si>
  <si>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</si>
  <si>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</si>
  <si>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</si>
  <si>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</si>
  <si>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</si>
  <si>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</si>
  <si>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</si>
  <si>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</si>
  <si>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</si>
  <si>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</si>
  <si>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</si>
  <si>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</si>
  <si>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</si>
  <si>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</si>
  <si>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</si>
  <si>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</si>
  <si>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</si>
  <si>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</si>
  <si>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</si>
  <si>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</si>
  <si>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</si>
  <si>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</si>
  <si>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</si>
  <si>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</si>
  <si>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</si>
  <si>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</si>
  <si>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</si>
  <si>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</si>
  <si>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</si>
  <si>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</si>
  <si>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</si>
  <si>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</si>
  <si>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</si>
  <si>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</si>
  <si>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</si>
  <si>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</si>
  <si>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</si>
  <si>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</si>
  <si>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</si>
  <si>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</si>
  <si>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</si>
  <si>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</si>
  <si>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</si>
  <si>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</si>
  <si>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</si>
  <si>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</si>
  <si>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</si>
  <si>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</si>
  <si>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</si>
  <si>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</si>
  <si>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</si>
  <si>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</si>
  <si>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</si>
  <si>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</si>
  <si>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</si>
  <si>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</si>
  <si>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</si>
  <si>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</si>
  <si>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</si>
  <si>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</si>
  <si>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</si>
  <si>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</si>
  <si>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</si>
  <si>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</si>
  <si>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</si>
  <si>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</si>
  <si>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</si>
  <si>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</si>
  <si>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</si>
  <si>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</si>
  <si>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</si>
  <si>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</si>
  <si>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</si>
  <si>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</si>
  <si>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</si>
  <si>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</si>
  <si>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</si>
  <si>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</si>
  <si>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</si>
  <si>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</si>
  <si>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</si>
  <si>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</si>
  <si>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</si>
  <si>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</si>
  <si>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</si>
  <si>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</si>
  <si>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</si>
  <si>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</si>
  <si>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</si>
  <si>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</si>
  <si>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</si>
  <si>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</si>
  <si>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</si>
  <si>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</si>
  <si>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</si>
  <si>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</si>
  <si>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</si>
  <si>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</si>
  <si>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</si>
  <si>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</si>
  <si>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</si>
  <si>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</si>
  <si>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</si>
  <si>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</si>
  <si>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</si>
  <si>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</si>
  <si>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</si>
  <si>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</si>
  <si>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</si>
  <si>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</si>
  <si>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</si>
  <si>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</si>
  <si>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</si>
  <si>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</si>
  <si>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</si>
  <si>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</si>
  <si>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</si>
  <si>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</si>
  <si>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</si>
  <si>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</si>
  <si>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</si>
  <si>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</si>
  <si>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</si>
  <si>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</si>
  <si>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</si>
  <si>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</si>
  <si>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</si>
  <si>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</si>
  <si>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</si>
  <si>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</si>
  <si>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</si>
  <si>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</si>
  <si>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</si>
  <si>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</si>
  <si>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</si>
  <si>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</si>
  <si>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</si>
  <si>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</si>
  <si>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</si>
  <si>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</si>
  <si>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</si>
  <si>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</si>
  <si>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</si>
  <si>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</si>
  <si>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</si>
  <si>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</si>
  <si>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</si>
  <si>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</si>
  <si>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</si>
  <si>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</si>
  <si>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</si>
  <si>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</si>
  <si>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</si>
  <si>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</si>
  <si>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</si>
  <si>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</si>
  <si>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</si>
  <si>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</si>
  <si>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</si>
  <si>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</si>
  <si>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</si>
  <si>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</si>
  <si>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</si>
  <si>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</si>
  <si>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</si>
  <si>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</si>
  <si>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</si>
  <si>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</si>
  <si>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</si>
  <si>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</si>
  <si>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</si>
  <si>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</si>
  <si>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</si>
  <si>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</si>
  <si>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</si>
  <si>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</si>
  <si>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</si>
  <si>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</si>
  <si>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</si>
  <si>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</si>
  <si>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</si>
  <si>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</si>
  <si>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</si>
  <si>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</si>
  <si>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</si>
  <si>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</si>
  <si>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TÜRK EKONOMİ BANKASI A.Ş., (KIBRIS ŞUBELERİ)</t>
  </si>
  <si>
    <t>(31.12.2016)</t>
  </si>
  <si>
    <t>(31.12.2015)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</si>
</sst>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9" fillId="33" borderId="16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10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0" fontId="9" fillId="33" borderId="21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2" xfId="0" applyNumberFormat="1" applyFont="1" applyFill="1" applyBorder="1" applyAlignment="1" applyProtection="1">
      <alignment/>
      <protection locked="0"/>
    </xf>
    <xf numFmtId="0" fontId="9" fillId="34" borderId="23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4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5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 horizontal="left"/>
      <protection/>
    </xf>
    <xf numFmtId="0" fontId="9" fillId="34" borderId="22" xfId="0" applyFont="1" applyFill="1" applyBorder="1" applyAlignment="1" applyProtection="1">
      <alignment/>
      <protection/>
    </xf>
    <xf numFmtId="49" fontId="9" fillId="34" borderId="22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9" xfId="0" applyNumberFormat="1" applyFont="1" applyFill="1" applyBorder="1" applyAlignment="1" applyProtection="1">
      <alignment/>
      <protection/>
    </xf>
    <xf numFmtId="193" fontId="10" fillId="33" borderId="28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29" xfId="0" applyNumberFormat="1" applyFont="1" applyFill="1" applyBorder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10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9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10" fillId="33" borderId="43" xfId="0" applyNumberFormat="1" applyFont="1" applyFill="1" applyBorder="1" applyAlignment="1" applyProtection="1">
      <alignment/>
      <protection/>
    </xf>
    <xf numFmtId="193" fontId="9" fillId="33" borderId="44" xfId="0" applyNumberFormat="1" applyFont="1" applyFill="1" applyBorder="1" applyAlignment="1" applyProtection="1">
      <alignment/>
      <protection/>
    </xf>
    <xf numFmtId="193" fontId="10" fillId="33" borderId="45" xfId="0" applyNumberFormat="1" applyFont="1" applyFill="1" applyBorder="1" applyAlignment="1" applyProtection="1">
      <alignment/>
      <protection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9" fillId="33" borderId="48" xfId="0" applyNumberFormat="1" applyFont="1" applyFill="1" applyBorder="1" applyAlignment="1" applyProtection="1">
      <alignment/>
      <protection/>
    </xf>
    <xf numFmtId="193" fontId="9" fillId="33" borderId="49" xfId="0" applyNumberFormat="1" applyFont="1" applyFill="1" applyBorder="1" applyAlignment="1" applyProtection="1">
      <alignment/>
      <protection/>
    </xf>
    <xf numFmtId="193" fontId="10" fillId="33" borderId="50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10" fillId="33" borderId="52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10" fillId="33" borderId="54" xfId="0" applyNumberFormat="1" applyFont="1" applyFill="1" applyBorder="1" applyAlignment="1" applyProtection="1">
      <alignment/>
      <protection/>
    </xf>
    <xf numFmtId="193" fontId="9" fillId="33" borderId="31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9" fillId="33" borderId="57" xfId="0" applyNumberFormat="1" applyFont="1" applyFill="1" applyBorder="1" applyAlignment="1" applyProtection="1">
      <alignment/>
      <protection/>
    </xf>
    <xf numFmtId="193" fontId="9" fillId="33" borderId="58" xfId="0" applyNumberFormat="1" applyFont="1" applyFill="1" applyBorder="1" applyAlignment="1" applyProtection="1">
      <alignment horizontal="left"/>
      <protection/>
    </xf>
    <xf numFmtId="193" fontId="9" fillId="33" borderId="58" xfId="0" applyNumberFormat="1" applyFont="1" applyFill="1" applyBorder="1" applyAlignment="1" applyProtection="1">
      <alignment/>
      <protection/>
    </xf>
    <xf numFmtId="193" fontId="9" fillId="33" borderId="59" xfId="0" applyNumberFormat="1" applyFont="1" applyFill="1" applyBorder="1" applyAlignment="1" applyProtection="1">
      <alignment/>
      <protection/>
    </xf>
    <xf numFmtId="193" fontId="9" fillId="33" borderId="59" xfId="0" applyNumberFormat="1" applyFont="1" applyFill="1" applyBorder="1" applyAlignment="1" applyProtection="1">
      <alignment horizontal="center"/>
      <protection/>
    </xf>
    <xf numFmtId="193" fontId="10" fillId="33" borderId="25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5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10" fillId="33" borderId="6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 horizontal="left"/>
      <protection/>
    </xf>
    <xf numFmtId="193" fontId="10" fillId="33" borderId="62" xfId="0" applyNumberFormat="1" applyFont="1" applyFill="1" applyBorder="1" applyAlignment="1" applyProtection="1">
      <alignment/>
      <protection/>
    </xf>
    <xf numFmtId="193" fontId="9" fillId="33" borderId="24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5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3" xfId="0" applyNumberFormat="1" applyFont="1" applyFill="1" applyBorder="1" applyAlignment="1" applyProtection="1">
      <alignment horizontal="center"/>
      <protection/>
    </xf>
    <xf numFmtId="193" fontId="9" fillId="33" borderId="58" xfId="0" applyNumberFormat="1" applyFont="1" applyFill="1" applyBorder="1" applyAlignment="1" applyProtection="1">
      <alignment horizontal="center"/>
      <protection/>
    </xf>
    <xf numFmtId="193" fontId="9" fillId="33" borderId="64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5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6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5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58" xfId="0" applyNumberFormat="1" applyFont="1" applyFill="1" applyBorder="1" applyAlignment="1" applyProtection="1">
      <alignment horizontal="center"/>
      <protection locked="0"/>
    </xf>
    <xf numFmtId="3" fontId="5" fillId="33" borderId="67" xfId="0" applyNumberFormat="1" applyFont="1" applyFill="1" applyBorder="1" applyAlignment="1" applyProtection="1">
      <alignment horizontal="center"/>
      <protection locked="0"/>
    </xf>
    <xf numFmtId="3" fontId="4" fillId="33" borderId="68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2" xfId="0" applyNumberFormat="1" applyFont="1" applyFill="1" applyBorder="1" applyAlignment="1" applyProtection="1">
      <alignment/>
      <protection locked="0"/>
    </xf>
    <xf numFmtId="3" fontId="5" fillId="33" borderId="69" xfId="0" applyNumberFormat="1" applyFont="1" applyFill="1" applyBorder="1" applyAlignment="1" applyProtection="1">
      <alignment/>
      <protection locked="0"/>
    </xf>
    <xf numFmtId="3" fontId="5" fillId="33" borderId="70" xfId="0" applyNumberFormat="1" applyFont="1" applyFill="1" applyBorder="1" applyAlignment="1" applyProtection="1">
      <alignment/>
      <protection locked="0"/>
    </xf>
    <xf numFmtId="3" fontId="5" fillId="33" borderId="71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4" fillId="33" borderId="25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5" xfId="0" applyNumberFormat="1" applyFont="1" applyFill="1" applyBorder="1" applyAlignment="1" applyProtection="1">
      <alignment horizontal="left"/>
      <protection/>
    </xf>
    <xf numFmtId="3" fontId="4" fillId="33" borderId="25" xfId="0" applyNumberFormat="1" applyFont="1" applyFill="1" applyBorder="1" applyAlignment="1" applyProtection="1" quotePrefix="1">
      <alignment horizontal="left"/>
      <protection/>
    </xf>
    <xf numFmtId="3" fontId="4" fillId="33" borderId="74" xfId="0" applyNumberFormat="1" applyFont="1" applyFill="1" applyBorder="1" applyAlignment="1" applyProtection="1">
      <alignment/>
      <protection/>
    </xf>
    <xf numFmtId="3" fontId="4" fillId="33" borderId="75" xfId="0" applyNumberFormat="1" applyFont="1" applyFill="1" applyBorder="1" applyAlignment="1" applyProtection="1" quotePrefix="1">
      <alignment horizontal="left"/>
      <protection/>
    </xf>
    <xf numFmtId="3" fontId="4" fillId="33" borderId="75" xfId="0" applyNumberFormat="1" applyFont="1" applyFill="1" applyBorder="1" applyAlignment="1" applyProtection="1">
      <alignment/>
      <protection/>
    </xf>
    <xf numFmtId="3" fontId="5" fillId="33" borderId="66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6" xfId="0" applyNumberFormat="1" applyFont="1" applyFill="1" applyBorder="1" applyAlignment="1" applyProtection="1">
      <alignment horizontal="center"/>
      <protection/>
    </xf>
    <xf numFmtId="3" fontId="4" fillId="33" borderId="77" xfId="0" applyNumberFormat="1" applyFont="1" applyFill="1" applyBorder="1" applyAlignment="1" applyProtection="1">
      <alignment horizontal="center"/>
      <protection/>
    </xf>
    <xf numFmtId="3" fontId="5" fillId="33" borderId="78" xfId="0" applyNumberFormat="1" applyFont="1" applyFill="1" applyBorder="1" applyAlignment="1" applyProtection="1">
      <alignment horizontal="center"/>
      <protection/>
    </xf>
    <xf numFmtId="3" fontId="4" fillId="33" borderId="79" xfId="0" applyNumberFormat="1" applyFont="1" applyFill="1" applyBorder="1" applyAlignment="1" applyProtection="1">
      <alignment/>
      <protection/>
    </xf>
    <xf numFmtId="3" fontId="5" fillId="33" borderId="80" xfId="0" applyNumberFormat="1" applyFont="1" applyFill="1" applyBorder="1" applyAlignment="1" applyProtection="1">
      <alignment/>
      <protection/>
    </xf>
    <xf numFmtId="3" fontId="5" fillId="33" borderId="81" xfId="0" applyNumberFormat="1" applyFont="1" applyFill="1" applyBorder="1" applyAlignment="1" applyProtection="1">
      <alignment/>
      <protection/>
    </xf>
    <xf numFmtId="3" fontId="5" fillId="33" borderId="81" xfId="0" applyNumberFormat="1" applyFont="1" applyFill="1" applyBorder="1" applyAlignment="1" applyProtection="1">
      <alignment/>
      <protection/>
    </xf>
    <xf numFmtId="3" fontId="5" fillId="33" borderId="82" xfId="0" applyNumberFormat="1" applyFont="1" applyFill="1" applyBorder="1" applyAlignment="1" applyProtection="1">
      <alignment/>
      <protection/>
    </xf>
    <xf numFmtId="3" fontId="4" fillId="33" borderId="83" xfId="0" applyNumberFormat="1" applyFont="1" applyFill="1" applyBorder="1" applyAlignment="1" applyProtection="1">
      <alignment/>
      <protection/>
    </xf>
    <xf numFmtId="3" fontId="4" fillId="33" borderId="30" xfId="0" applyNumberFormat="1" applyFont="1" applyFill="1" applyBorder="1" applyAlignment="1" applyProtection="1">
      <alignment/>
      <protection/>
    </xf>
    <xf numFmtId="3" fontId="4" fillId="33" borderId="68" xfId="0" applyNumberFormat="1" applyFont="1" applyFill="1" applyBorder="1" applyAlignment="1" applyProtection="1">
      <alignment/>
      <protection/>
    </xf>
    <xf numFmtId="3" fontId="5" fillId="33" borderId="32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70" xfId="0" applyNumberFormat="1" applyFont="1" applyFill="1" applyBorder="1" applyAlignment="1" applyProtection="1">
      <alignment/>
      <protection/>
    </xf>
    <xf numFmtId="3" fontId="4" fillId="33" borderId="56" xfId="0" applyNumberFormat="1" applyFont="1" applyFill="1" applyBorder="1" applyAlignment="1" applyProtection="1">
      <alignment/>
      <protection/>
    </xf>
    <xf numFmtId="3" fontId="4" fillId="33" borderId="85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5" xfId="0" applyNumberFormat="1" applyFont="1" applyFill="1" applyBorder="1" applyAlignment="1" applyProtection="1">
      <alignment horizontal="center"/>
      <protection/>
    </xf>
    <xf numFmtId="49" fontId="5" fillId="33" borderId="86" xfId="0" applyNumberFormat="1" applyFont="1" applyFill="1" applyBorder="1" applyAlignment="1" applyProtection="1">
      <alignment horizontal="center"/>
      <protection/>
    </xf>
    <xf numFmtId="49" fontId="4" fillId="33" borderId="77" xfId="0" applyNumberFormat="1" applyFont="1" applyFill="1" applyBorder="1" applyAlignment="1" applyProtection="1">
      <alignment horizontal="center"/>
      <protection/>
    </xf>
    <xf numFmtId="49" fontId="5" fillId="33" borderId="87" xfId="0" applyNumberFormat="1" applyFont="1" applyFill="1" applyBorder="1" applyAlignment="1" applyProtection="1">
      <alignment horizontal="center"/>
      <protection/>
    </xf>
    <xf numFmtId="49" fontId="5" fillId="33" borderId="8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4" fillId="33" borderId="92" xfId="0" applyNumberFormat="1" applyFont="1" applyFill="1" applyBorder="1" applyAlignment="1" applyProtection="1">
      <alignment horizontal="center"/>
      <protection/>
    </xf>
    <xf numFmtId="49" fontId="10" fillId="33" borderId="29" xfId="0" applyNumberFormat="1" applyFont="1" applyFill="1" applyBorder="1" applyAlignment="1" applyProtection="1">
      <alignment horizontal="center"/>
      <protection/>
    </xf>
    <xf numFmtId="49" fontId="9" fillId="33" borderId="31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10" fillId="33" borderId="53" xfId="0" applyNumberFormat="1" applyFont="1" applyFill="1" applyBorder="1" applyAlignment="1" applyProtection="1">
      <alignment horizontal="center"/>
      <protection/>
    </xf>
    <xf numFmtId="49" fontId="9" fillId="33" borderId="93" xfId="0" applyNumberFormat="1" applyFont="1" applyFill="1" applyBorder="1" applyAlignment="1" applyProtection="1">
      <alignment horizontal="center"/>
      <protection/>
    </xf>
    <xf numFmtId="49" fontId="9" fillId="33" borderId="35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10" fillId="33" borderId="55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94" xfId="0" applyNumberFormat="1" applyFont="1" applyFill="1" applyBorder="1" applyAlignment="1" applyProtection="1">
      <alignment horizontal="center"/>
      <protection/>
    </xf>
    <xf numFmtId="49" fontId="9" fillId="33" borderId="95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18" xfId="0" applyNumberFormat="1" applyFont="1" applyFill="1" applyBorder="1" applyAlignment="1" applyProtection="1">
      <alignment horizontal="center"/>
      <protection/>
    </xf>
    <xf numFmtId="49" fontId="9" fillId="33" borderId="28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3" fontId="5" fillId="33" borderId="32" xfId="47" applyNumberFormat="1" applyFont="1" applyFill="1" applyBorder="1" applyProtection="1">
      <alignment/>
      <protection locked="0"/>
    </xf>
    <xf numFmtId="3" fontId="5" fillId="33" borderId="69" xfId="47" applyNumberFormat="1" applyFont="1" applyFill="1" applyBorder="1" applyProtection="1">
      <alignment/>
      <protection locked="0"/>
    </xf>
    <xf numFmtId="3" fontId="5" fillId="33" borderId="70" xfId="47" applyNumberFormat="1" applyFont="1" applyFill="1" applyBorder="1" applyProtection="1">
      <alignment/>
      <protection locked="0"/>
    </xf>
    <xf numFmtId="3" fontId="5" fillId="33" borderId="71" xfId="47" applyNumberFormat="1" applyFont="1" applyFill="1" applyBorder="1" applyProtection="1">
      <alignment/>
      <protection locked="0"/>
    </xf>
    <xf numFmtId="3" fontId="5" fillId="33" borderId="0" xfId="47" applyNumberFormat="1" applyFont="1" applyFill="1" applyBorder="1" applyProtection="1">
      <alignment/>
      <protection locked="0"/>
    </xf>
    <xf numFmtId="3" fontId="45" fillId="33" borderId="36" xfId="47" applyNumberFormat="1" applyFont="1" applyFill="1" applyBorder="1" applyProtection="1">
      <alignment/>
      <protection locked="0"/>
    </xf>
    <xf numFmtId="3" fontId="4" fillId="33" borderId="30" xfId="47" applyNumberFormat="1" applyFont="1" applyFill="1" applyBorder="1" applyProtection="1">
      <alignment/>
      <protection locked="0"/>
    </xf>
    <xf numFmtId="3" fontId="4" fillId="33" borderId="68" xfId="47" applyNumberFormat="1" applyFont="1" applyFill="1" applyBorder="1" applyProtection="1">
      <alignment/>
      <protection locked="0"/>
    </xf>
    <xf numFmtId="3" fontId="45" fillId="33" borderId="32" xfId="47" applyNumberFormat="1" applyFont="1" applyFill="1" applyBorder="1" applyProtection="1">
      <alignment/>
      <protection locked="0"/>
    </xf>
    <xf numFmtId="3" fontId="4" fillId="33" borderId="0" xfId="47" applyNumberFormat="1" applyFont="1" applyFill="1" applyBorder="1" applyAlignment="1" applyProtection="1">
      <alignment horizontal="center" vertical="top" wrapText="1"/>
      <protection locked="0"/>
    </xf>
    <xf numFmtId="193" fontId="9" fillId="33" borderId="31" xfId="47" applyNumberFormat="1" applyFont="1" applyFill="1" applyBorder="1" applyProtection="1">
      <alignment/>
      <protection locked="0"/>
    </xf>
    <xf numFmtId="193" fontId="9" fillId="33" borderId="32" xfId="47" applyNumberFormat="1" applyFont="1" applyFill="1" applyBorder="1" applyProtection="1">
      <alignment/>
      <protection locked="0"/>
    </xf>
    <xf numFmtId="193" fontId="9" fillId="33" borderId="36" xfId="47" applyNumberFormat="1" applyFont="1" applyFill="1" applyBorder="1" applyProtection="1">
      <alignment/>
      <protection locked="0"/>
    </xf>
    <xf numFmtId="193" fontId="10" fillId="33" borderId="29" xfId="47" applyNumberFormat="1" applyFont="1" applyFill="1" applyBorder="1" applyProtection="1">
      <alignment/>
      <protection locked="0"/>
    </xf>
    <xf numFmtId="193" fontId="10" fillId="33" borderId="30" xfId="47" applyNumberFormat="1" applyFont="1" applyFill="1" applyBorder="1" applyProtection="1">
      <alignment/>
      <protection locked="0"/>
    </xf>
    <xf numFmtId="193" fontId="9" fillId="33" borderId="93" xfId="47" applyNumberFormat="1" applyFont="1" applyFill="1" applyBorder="1" applyProtection="1">
      <alignment/>
      <protection locked="0"/>
    </xf>
    <xf numFmtId="193" fontId="9" fillId="33" borderId="38" xfId="47" applyNumberFormat="1" applyFont="1" applyFill="1" applyBorder="1" applyProtection="1">
      <alignment/>
      <protection locked="0"/>
    </xf>
    <xf numFmtId="193" fontId="9" fillId="33" borderId="29" xfId="47" applyNumberFormat="1" applyFont="1" applyFill="1" applyBorder="1" applyProtection="1">
      <alignment/>
      <protection locked="0"/>
    </xf>
    <xf numFmtId="193" fontId="9" fillId="33" borderId="30" xfId="47" applyNumberFormat="1" applyFont="1" applyFill="1" applyBorder="1" applyProtection="1">
      <alignment/>
      <protection locked="0"/>
    </xf>
    <xf numFmtId="193" fontId="9" fillId="33" borderId="99" xfId="47" applyNumberFormat="1" applyFont="1" applyFill="1" applyBorder="1" applyProtection="1">
      <alignment/>
      <protection locked="0"/>
    </xf>
    <xf numFmtId="193" fontId="9" fillId="33" borderId="100" xfId="47" applyNumberFormat="1" applyFont="1" applyFill="1" applyBorder="1" applyProtection="1">
      <alignment/>
      <protection locked="0"/>
    </xf>
    <xf numFmtId="193" fontId="10" fillId="33" borderId="16" xfId="47" applyNumberFormat="1" applyFont="1" applyFill="1" applyBorder="1" applyProtection="1">
      <alignment/>
      <protection locked="0"/>
    </xf>
    <xf numFmtId="193" fontId="10" fillId="33" borderId="15" xfId="47" applyNumberFormat="1" applyFont="1" applyFill="1" applyBorder="1" applyProtection="1">
      <alignment/>
      <protection locked="0"/>
    </xf>
    <xf numFmtId="193" fontId="9" fillId="33" borderId="16" xfId="47" applyNumberFormat="1" applyFont="1" applyFill="1" applyBorder="1" applyProtection="1">
      <alignment/>
      <protection locked="0"/>
    </xf>
    <xf numFmtId="193" fontId="10" fillId="33" borderId="27" xfId="47" applyNumberFormat="1" applyFont="1" applyFill="1" applyBorder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6" xfId="0" applyNumberFormat="1" applyFont="1" applyFill="1" applyBorder="1" applyAlignment="1" applyProtection="1">
      <alignment horizontal="left" wrapText="1"/>
      <protection/>
    </xf>
    <xf numFmtId="0" fontId="0" fillId="0" borderId="56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6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66" zoomScaleNormal="66" zoomScalePageLayoutView="0" workbookViewId="0" topLeftCell="A1">
      <selection activeCell="I26" sqref="I26"/>
    </sheetView>
  </sheetViews>
  <sheetFormatPr defaultColWidth="9.140625" defaultRowHeight="12.75"/>
  <cols>
    <col min="1" max="1" width="3.57421875" style="159" customWidth="1"/>
    <col min="2" max="5" width="9.140625" style="138" customWidth="1"/>
    <col min="6" max="6" width="45.140625" style="138" customWidth="1"/>
    <col min="7" max="7" width="13.00390625" style="155" customWidth="1"/>
    <col min="8" max="9" width="22.00390625" style="138" customWidth="1"/>
    <col min="10" max="10" width="22.140625" style="138" customWidth="1"/>
    <col min="11" max="11" width="22.28125" style="138" customWidth="1"/>
    <col min="12" max="12" width="22.00390625" style="138" customWidth="1"/>
    <col min="13" max="13" width="20.7109375" style="138" customWidth="1"/>
    <col min="14" max="14" width="6.8515625" style="159" customWidth="1"/>
    <col min="15" max="15" width="9.140625" style="138" customWidth="1"/>
    <col min="16" max="16" width="13.00390625" style="138" bestFit="1" customWidth="1"/>
    <col min="17" max="16384" width="9.140625" style="138" customWidth="1"/>
  </cols>
  <sheetData>
    <row r="1" spans="1:14" s="159" customFormat="1" ht="16.5" thickBot="1">
      <c r="A1" s="156"/>
      <c r="B1" s="156"/>
      <c r="C1" s="156"/>
      <c r="D1" s="156"/>
      <c r="E1" s="156"/>
      <c r="F1" s="156"/>
      <c r="G1" s="157"/>
      <c r="H1" s="156"/>
      <c r="I1" s="156"/>
      <c r="J1" s="156"/>
      <c r="K1" s="156"/>
      <c r="L1" s="156"/>
      <c r="M1" s="156"/>
      <c r="N1" s="158"/>
    </row>
    <row r="2" spans="1:14" s="159" customFormat="1" ht="16.5" thickTop="1">
      <c r="A2" s="156"/>
      <c r="B2" s="160"/>
      <c r="C2" s="161"/>
      <c r="D2" s="161"/>
      <c r="E2" s="161"/>
      <c r="F2" s="161"/>
      <c r="G2" s="162"/>
      <c r="H2" s="161"/>
      <c r="I2" s="161"/>
      <c r="J2" s="161"/>
      <c r="K2" s="161"/>
      <c r="L2" s="161"/>
      <c r="M2" s="161"/>
      <c r="N2" s="163"/>
    </row>
    <row r="3" spans="1:14" ht="15.75" customHeight="1">
      <c r="A3" s="156"/>
      <c r="B3" s="139"/>
      <c r="C3" s="140"/>
      <c r="E3" s="141"/>
      <c r="F3" s="261" t="s">
        <v>229</v>
      </c>
      <c r="G3" s="261"/>
      <c r="H3" s="261"/>
      <c r="K3" s="142"/>
      <c r="M3" s="142"/>
      <c r="N3" s="165"/>
    </row>
    <row r="4" spans="1:14" s="159" customFormat="1" ht="15.75">
      <c r="A4" s="156"/>
      <c r="B4" s="168"/>
      <c r="C4" s="169"/>
      <c r="E4" s="178"/>
      <c r="F4" s="262" t="s">
        <v>226</v>
      </c>
      <c r="G4" s="262"/>
      <c r="H4" s="262"/>
      <c r="I4" s="169"/>
      <c r="J4" s="169"/>
      <c r="K4" s="169"/>
      <c r="L4" s="169"/>
      <c r="M4" s="169"/>
      <c r="N4" s="165"/>
    </row>
    <row r="5" spans="1:14" s="159" customFormat="1" ht="15.75">
      <c r="A5" s="156"/>
      <c r="B5" s="168"/>
      <c r="C5" s="169"/>
      <c r="D5" s="178"/>
      <c r="E5" s="170"/>
      <c r="F5" s="263" t="s">
        <v>228</v>
      </c>
      <c r="G5" s="263"/>
      <c r="H5" s="263"/>
      <c r="I5" s="169"/>
      <c r="J5" s="169"/>
      <c r="K5" s="169"/>
      <c r="L5" s="169"/>
      <c r="M5" s="169"/>
      <c r="N5" s="165"/>
    </row>
    <row r="6" spans="1:14" s="159" customFormat="1" ht="21.75" customHeight="1">
      <c r="A6" s="156"/>
      <c r="B6" s="168"/>
      <c r="C6" s="169"/>
      <c r="D6" s="169"/>
      <c r="E6" s="169"/>
      <c r="F6" s="169"/>
      <c r="G6" s="188"/>
      <c r="H6" s="264" t="s">
        <v>0</v>
      </c>
      <c r="I6" s="268"/>
      <c r="J6" s="268"/>
      <c r="K6" s="264" t="s">
        <v>1</v>
      </c>
      <c r="L6" s="265"/>
      <c r="M6" s="265"/>
      <c r="N6" s="165"/>
    </row>
    <row r="7" spans="1:14" ht="22.5" customHeight="1" thickBot="1">
      <c r="A7" s="156"/>
      <c r="B7" s="168"/>
      <c r="C7" s="266" t="s">
        <v>2</v>
      </c>
      <c r="D7" s="267"/>
      <c r="E7" s="267"/>
      <c r="F7" s="169"/>
      <c r="G7" s="143"/>
      <c r="H7" s="144"/>
      <c r="I7" s="245" t="s">
        <v>230</v>
      </c>
      <c r="J7" s="144"/>
      <c r="K7" s="144"/>
      <c r="L7" s="245" t="s">
        <v>231</v>
      </c>
      <c r="M7" s="144"/>
      <c r="N7" s="165"/>
    </row>
    <row r="8" spans="1:14" ht="16.5" thickTop="1">
      <c r="A8" s="156"/>
      <c r="B8" s="171"/>
      <c r="C8" s="172"/>
      <c r="D8" s="172"/>
      <c r="E8" s="172"/>
      <c r="F8" s="172"/>
      <c r="G8" s="190" t="s">
        <v>164</v>
      </c>
      <c r="H8" s="145" t="s">
        <v>155</v>
      </c>
      <c r="I8" s="146" t="s">
        <v>156</v>
      </c>
      <c r="J8" s="192" t="s">
        <v>98</v>
      </c>
      <c r="K8" s="145" t="s">
        <v>155</v>
      </c>
      <c r="L8" s="146" t="s">
        <v>156</v>
      </c>
      <c r="M8" s="192" t="s">
        <v>98</v>
      </c>
      <c r="N8" s="165"/>
    </row>
    <row r="9" spans="1:14" s="148" customFormat="1" ht="16.5" thickBot="1">
      <c r="A9" s="164"/>
      <c r="B9" s="173" t="s">
        <v>3</v>
      </c>
      <c r="C9" s="170" t="s">
        <v>4</v>
      </c>
      <c r="D9" s="170"/>
      <c r="E9" s="170"/>
      <c r="F9" s="170"/>
      <c r="G9" s="191"/>
      <c r="H9" s="199">
        <f>H10+H11+H12</f>
        <v>2763132</v>
      </c>
      <c r="I9" s="200">
        <f>I10+I11+I12</f>
        <v>2491038</v>
      </c>
      <c r="J9" s="193">
        <f aca="true" t="shared" si="0" ref="J9:J14">H9+I9</f>
        <v>5254170</v>
      </c>
      <c r="K9" s="199">
        <f>K10+K11+K12</f>
        <v>2529394</v>
      </c>
      <c r="L9" s="200">
        <f>L10+L11+L12</f>
        <v>1687931</v>
      </c>
      <c r="M9" s="193">
        <f aca="true" t="shared" si="1" ref="M9:M14">K9+L9</f>
        <v>4217325</v>
      </c>
      <c r="N9" s="166"/>
    </row>
    <row r="10" spans="1:14" ht="15.75">
      <c r="A10" s="156"/>
      <c r="B10" s="168"/>
      <c r="C10" s="174" t="s">
        <v>5</v>
      </c>
      <c r="D10" s="169" t="s">
        <v>6</v>
      </c>
      <c r="E10" s="169"/>
      <c r="F10" s="169"/>
      <c r="G10" s="210"/>
      <c r="H10" s="236">
        <v>2763132</v>
      </c>
      <c r="I10" s="237">
        <v>0</v>
      </c>
      <c r="J10" s="194">
        <f t="shared" si="0"/>
        <v>2763132</v>
      </c>
      <c r="K10" s="236">
        <v>2529394</v>
      </c>
      <c r="L10" s="237">
        <v>0</v>
      </c>
      <c r="M10" s="194">
        <f t="shared" si="1"/>
        <v>2529394</v>
      </c>
      <c r="N10" s="165"/>
    </row>
    <row r="11" spans="1:14" ht="15.75">
      <c r="A11" s="156"/>
      <c r="B11" s="168"/>
      <c r="C11" s="174" t="s">
        <v>7</v>
      </c>
      <c r="D11" s="169" t="s">
        <v>8</v>
      </c>
      <c r="E11" s="169"/>
      <c r="F11" s="169"/>
      <c r="G11" s="210"/>
      <c r="H11" s="236">
        <v>0</v>
      </c>
      <c r="I11" s="237">
        <v>2491038</v>
      </c>
      <c r="J11" s="194">
        <f t="shared" si="0"/>
        <v>2491038</v>
      </c>
      <c r="K11" s="236">
        <v>0</v>
      </c>
      <c r="L11" s="237">
        <v>1687931</v>
      </c>
      <c r="M11" s="194">
        <f t="shared" si="1"/>
        <v>1687931</v>
      </c>
      <c r="N11" s="165"/>
    </row>
    <row r="12" spans="1:14" ht="15.75">
      <c r="A12" s="156"/>
      <c r="B12" s="168"/>
      <c r="C12" s="174" t="s">
        <v>9</v>
      </c>
      <c r="D12" s="169" t="s">
        <v>10</v>
      </c>
      <c r="E12" s="169"/>
      <c r="F12" s="169"/>
      <c r="G12" s="210"/>
      <c r="H12" s="236">
        <v>0</v>
      </c>
      <c r="I12" s="237">
        <v>0</v>
      </c>
      <c r="J12" s="194">
        <f t="shared" si="0"/>
        <v>0</v>
      </c>
      <c r="K12" s="236">
        <v>0</v>
      </c>
      <c r="L12" s="237">
        <v>0</v>
      </c>
      <c r="M12" s="194">
        <f t="shared" si="1"/>
        <v>0</v>
      </c>
      <c r="N12" s="165"/>
    </row>
    <row r="13" spans="1:14" s="148" customFormat="1" ht="16.5" thickBot="1">
      <c r="A13" s="164"/>
      <c r="B13" s="173" t="s">
        <v>11</v>
      </c>
      <c r="C13" s="175" t="s">
        <v>12</v>
      </c>
      <c r="D13" s="170"/>
      <c r="E13" s="170"/>
      <c r="F13" s="170"/>
      <c r="G13" s="211" t="s">
        <v>183</v>
      </c>
      <c r="H13" s="199">
        <f>H14+H15</f>
        <v>78511427</v>
      </c>
      <c r="I13" s="200">
        <f>I14+I15</f>
        <v>143954745</v>
      </c>
      <c r="J13" s="193">
        <f t="shared" si="0"/>
        <v>222466172</v>
      </c>
      <c r="K13" s="199">
        <f>K14+K15</f>
        <v>57700054</v>
      </c>
      <c r="L13" s="200">
        <f>L14+L15</f>
        <v>80122504</v>
      </c>
      <c r="M13" s="193">
        <f t="shared" si="1"/>
        <v>137822558</v>
      </c>
      <c r="N13" s="166"/>
    </row>
    <row r="14" spans="1:14" ht="15.75">
      <c r="A14" s="156"/>
      <c r="B14" s="168"/>
      <c r="C14" s="174" t="s">
        <v>5</v>
      </c>
      <c r="D14" s="176" t="s">
        <v>191</v>
      </c>
      <c r="E14" s="169"/>
      <c r="F14" s="169"/>
      <c r="G14" s="210"/>
      <c r="H14" s="236">
        <v>18573621</v>
      </c>
      <c r="I14" s="237">
        <v>92364330</v>
      </c>
      <c r="J14" s="194">
        <f t="shared" si="0"/>
        <v>110937951</v>
      </c>
      <c r="K14" s="236">
        <v>18040605</v>
      </c>
      <c r="L14" s="237">
        <v>70325770</v>
      </c>
      <c r="M14" s="194">
        <f t="shared" si="1"/>
        <v>88366375</v>
      </c>
      <c r="N14" s="165"/>
    </row>
    <row r="15" spans="1:14" ht="15.75">
      <c r="A15" s="156"/>
      <c r="B15" s="168"/>
      <c r="C15" s="174" t="s">
        <v>7</v>
      </c>
      <c r="D15" s="169" t="s">
        <v>13</v>
      </c>
      <c r="E15" s="169"/>
      <c r="F15" s="169"/>
      <c r="G15" s="210"/>
      <c r="H15" s="204">
        <f>H16+H17+H18</f>
        <v>59937806</v>
      </c>
      <c r="I15" s="202">
        <f>I16+I17+I18</f>
        <v>51590415</v>
      </c>
      <c r="J15" s="194">
        <f>H15+I15</f>
        <v>111528221</v>
      </c>
      <c r="K15" s="204">
        <f>K16+K17+K18</f>
        <v>39659449</v>
      </c>
      <c r="L15" s="202">
        <f>L16+L17+L18</f>
        <v>9796734</v>
      </c>
      <c r="M15" s="194">
        <f>K15+L15</f>
        <v>49456183</v>
      </c>
      <c r="N15" s="165"/>
    </row>
    <row r="16" spans="1:14" ht="15.75">
      <c r="A16" s="156"/>
      <c r="B16" s="168"/>
      <c r="C16" s="176"/>
      <c r="D16" s="169" t="s">
        <v>14</v>
      </c>
      <c r="E16" s="169"/>
      <c r="F16" s="169"/>
      <c r="G16" s="212"/>
      <c r="H16" s="238">
        <v>0</v>
      </c>
      <c r="I16" s="239">
        <v>0</v>
      </c>
      <c r="J16" s="195">
        <f aca="true" t="shared" si="2" ref="J16:J58">H16+I16</f>
        <v>0</v>
      </c>
      <c r="K16" s="151"/>
      <c r="L16" s="152"/>
      <c r="M16" s="195">
        <f aca="true" t="shared" si="3" ref="M16:M58">K16+L16</f>
        <v>0</v>
      </c>
      <c r="N16" s="165"/>
    </row>
    <row r="17" spans="1:14" ht="15.75">
      <c r="A17" s="156"/>
      <c r="B17" s="168"/>
      <c r="C17" s="176"/>
      <c r="D17" s="169" t="s">
        <v>192</v>
      </c>
      <c r="E17" s="169"/>
      <c r="F17" s="169"/>
      <c r="G17" s="212"/>
      <c r="H17" s="238">
        <v>59937806</v>
      </c>
      <c r="I17" s="239">
        <v>51590415</v>
      </c>
      <c r="J17" s="195">
        <f t="shared" si="2"/>
        <v>111528221</v>
      </c>
      <c r="K17" s="238">
        <v>39659449</v>
      </c>
      <c r="L17" s="239">
        <v>9796734</v>
      </c>
      <c r="M17" s="196">
        <f t="shared" si="3"/>
        <v>49456183</v>
      </c>
      <c r="N17" s="165"/>
    </row>
    <row r="18" spans="1:14" ht="15.75">
      <c r="A18" s="156"/>
      <c r="B18" s="168"/>
      <c r="C18" s="176"/>
      <c r="D18" s="169" t="s">
        <v>217</v>
      </c>
      <c r="E18" s="169"/>
      <c r="F18" s="169"/>
      <c r="G18" s="213"/>
      <c r="H18" s="238">
        <v>0</v>
      </c>
      <c r="I18" s="239">
        <v>0</v>
      </c>
      <c r="J18" s="195">
        <f t="shared" si="2"/>
        <v>0</v>
      </c>
      <c r="K18" s="151"/>
      <c r="L18" s="152"/>
      <c r="M18" s="195">
        <f t="shared" si="3"/>
        <v>0</v>
      </c>
      <c r="N18" s="165"/>
    </row>
    <row r="19" spans="1:14" s="148" customFormat="1" ht="16.5" thickBot="1">
      <c r="A19" s="164"/>
      <c r="B19" s="173" t="s">
        <v>15</v>
      </c>
      <c r="C19" s="175" t="s">
        <v>193</v>
      </c>
      <c r="D19" s="170"/>
      <c r="E19" s="170"/>
      <c r="F19" s="170"/>
      <c r="G19" s="211" t="s">
        <v>185</v>
      </c>
      <c r="H19" s="199">
        <f>H20+H21+H22+H23</f>
        <v>0</v>
      </c>
      <c r="I19" s="200">
        <f>I20+I21+I22+I23</f>
        <v>11702528</v>
      </c>
      <c r="J19" s="193">
        <f t="shared" si="2"/>
        <v>11702528</v>
      </c>
      <c r="K19" s="199">
        <f>K20+K21+K22+K23</f>
        <v>0</v>
      </c>
      <c r="L19" s="200">
        <f>L20+L21+L22+L23</f>
        <v>9464695</v>
      </c>
      <c r="M19" s="193">
        <f t="shared" si="3"/>
        <v>9464695</v>
      </c>
      <c r="N19" s="166"/>
    </row>
    <row r="20" spans="1:14" ht="15.75">
      <c r="A20" s="156"/>
      <c r="B20" s="168"/>
      <c r="C20" s="174" t="s">
        <v>5</v>
      </c>
      <c r="D20" s="169" t="s">
        <v>18</v>
      </c>
      <c r="E20" s="169"/>
      <c r="F20" s="169"/>
      <c r="G20" s="210"/>
      <c r="H20" s="149"/>
      <c r="I20" s="150"/>
      <c r="J20" s="194">
        <f t="shared" si="2"/>
        <v>0</v>
      </c>
      <c r="K20" s="149"/>
      <c r="L20" s="150"/>
      <c r="M20" s="194">
        <f t="shared" si="3"/>
        <v>0</v>
      </c>
      <c r="N20" s="165"/>
    </row>
    <row r="21" spans="1:14" ht="15.75">
      <c r="A21" s="156"/>
      <c r="B21" s="168"/>
      <c r="C21" s="174" t="s">
        <v>7</v>
      </c>
      <c r="D21" s="169" t="s">
        <v>19</v>
      </c>
      <c r="E21" s="169"/>
      <c r="F21" s="169"/>
      <c r="G21" s="210"/>
      <c r="H21" s="149"/>
      <c r="I21" s="150"/>
      <c r="J21" s="194">
        <f t="shared" si="2"/>
        <v>0</v>
      </c>
      <c r="K21" s="149"/>
      <c r="L21" s="150"/>
      <c r="M21" s="194">
        <f t="shared" si="3"/>
        <v>0</v>
      </c>
      <c r="N21" s="165"/>
    </row>
    <row r="22" spans="1:14" ht="15.75">
      <c r="A22" s="156"/>
      <c r="B22" s="168"/>
      <c r="C22" s="174" t="s">
        <v>9</v>
      </c>
      <c r="D22" s="169" t="s">
        <v>20</v>
      </c>
      <c r="E22" s="169"/>
      <c r="F22" s="169"/>
      <c r="G22" s="210"/>
      <c r="H22" s="149"/>
      <c r="I22" s="150"/>
      <c r="J22" s="194">
        <f t="shared" si="2"/>
        <v>0</v>
      </c>
      <c r="K22" s="149"/>
      <c r="L22" s="150"/>
      <c r="M22" s="194">
        <f t="shared" si="3"/>
        <v>0</v>
      </c>
      <c r="N22" s="165"/>
    </row>
    <row r="23" spans="1:14" ht="15.75">
      <c r="A23" s="156"/>
      <c r="B23" s="168"/>
      <c r="C23" s="174" t="s">
        <v>21</v>
      </c>
      <c r="D23" s="177" t="s">
        <v>22</v>
      </c>
      <c r="E23" s="169"/>
      <c r="F23" s="169"/>
      <c r="G23" s="210"/>
      <c r="H23" s="149"/>
      <c r="I23" s="237">
        <v>11702528</v>
      </c>
      <c r="J23" s="194">
        <f t="shared" si="2"/>
        <v>11702528</v>
      </c>
      <c r="K23" s="149"/>
      <c r="L23" s="237">
        <v>9464695</v>
      </c>
      <c r="M23" s="194">
        <f t="shared" si="3"/>
        <v>9464695</v>
      </c>
      <c r="N23" s="165"/>
    </row>
    <row r="24" spans="1:14" s="148" customFormat="1" ht="16.5" thickBot="1">
      <c r="A24" s="164"/>
      <c r="B24" s="173" t="s">
        <v>16</v>
      </c>
      <c r="C24" s="178" t="s">
        <v>194</v>
      </c>
      <c r="D24" s="170"/>
      <c r="E24" s="170"/>
      <c r="F24" s="170"/>
      <c r="G24" s="211" t="s">
        <v>187</v>
      </c>
      <c r="H24" s="199">
        <f>H25+H26</f>
        <v>205339642</v>
      </c>
      <c r="I24" s="200">
        <f>I25+I26</f>
        <v>193901514</v>
      </c>
      <c r="J24" s="193">
        <f t="shared" si="2"/>
        <v>399241156</v>
      </c>
      <c r="K24" s="199">
        <f>K25+K26</f>
        <v>178761409</v>
      </c>
      <c r="L24" s="200">
        <f>L25+L26</f>
        <v>193701561</v>
      </c>
      <c r="M24" s="193">
        <f t="shared" si="3"/>
        <v>372462970</v>
      </c>
      <c r="N24" s="166"/>
    </row>
    <row r="25" spans="1:14" ht="15.75">
      <c r="A25" s="156"/>
      <c r="B25" s="168"/>
      <c r="C25" s="174" t="s">
        <v>5</v>
      </c>
      <c r="D25" s="169" t="s">
        <v>24</v>
      </c>
      <c r="E25" s="169"/>
      <c r="F25" s="169"/>
      <c r="G25" s="210"/>
      <c r="H25" s="236">
        <v>78105553</v>
      </c>
      <c r="I25" s="237">
        <v>123309162</v>
      </c>
      <c r="J25" s="194">
        <f t="shared" si="2"/>
        <v>201414715</v>
      </c>
      <c r="K25" s="236">
        <v>72768721</v>
      </c>
      <c r="L25" s="237">
        <v>119056652</v>
      </c>
      <c r="M25" s="194">
        <f t="shared" si="3"/>
        <v>191825373</v>
      </c>
      <c r="N25" s="165"/>
    </row>
    <row r="26" spans="1:14" ht="15.75">
      <c r="A26" s="156"/>
      <c r="B26" s="168"/>
      <c r="C26" s="174" t="s">
        <v>7</v>
      </c>
      <c r="D26" s="169" t="s">
        <v>25</v>
      </c>
      <c r="E26" s="169"/>
      <c r="F26" s="169"/>
      <c r="G26" s="210"/>
      <c r="H26" s="236">
        <v>127234089</v>
      </c>
      <c r="I26" s="237">
        <v>70592352</v>
      </c>
      <c r="J26" s="194">
        <f t="shared" si="2"/>
        <v>197826441</v>
      </c>
      <c r="K26" s="236">
        <v>105992688</v>
      </c>
      <c r="L26" s="237">
        <v>74644909</v>
      </c>
      <c r="M26" s="194">
        <f t="shared" si="3"/>
        <v>180637597</v>
      </c>
      <c r="N26" s="165"/>
    </row>
    <row r="27" spans="1:14" s="148" customFormat="1" ht="16.5" thickBot="1">
      <c r="A27" s="164"/>
      <c r="B27" s="173" t="s">
        <v>17</v>
      </c>
      <c r="C27" s="178" t="s">
        <v>196</v>
      </c>
      <c r="D27" s="170"/>
      <c r="E27" s="170"/>
      <c r="F27" s="170"/>
      <c r="G27" s="211" t="s">
        <v>189</v>
      </c>
      <c r="H27" s="199">
        <f>H28+H31+H34</f>
        <v>1413284</v>
      </c>
      <c r="I27" s="200">
        <f>I28+I31+I34</f>
        <v>0</v>
      </c>
      <c r="J27" s="193">
        <f t="shared" si="2"/>
        <v>1413284</v>
      </c>
      <c r="K27" s="199">
        <f>K28+K31+K34</f>
        <v>1368069</v>
      </c>
      <c r="L27" s="200">
        <f>L28+L31+L34</f>
        <v>0</v>
      </c>
      <c r="M27" s="193">
        <f t="shared" si="3"/>
        <v>1368069</v>
      </c>
      <c r="N27" s="166"/>
    </row>
    <row r="28" spans="1:14" ht="15.75">
      <c r="A28" s="156"/>
      <c r="B28" s="168"/>
      <c r="C28" s="174" t="s">
        <v>5</v>
      </c>
      <c r="D28" s="177" t="s">
        <v>157</v>
      </c>
      <c r="E28" s="169"/>
      <c r="F28" s="169"/>
      <c r="G28" s="210"/>
      <c r="H28" s="201">
        <f>H29+H30</f>
        <v>255952</v>
      </c>
      <c r="I28" s="202">
        <f>I29+I30</f>
        <v>0</v>
      </c>
      <c r="J28" s="194">
        <f t="shared" si="2"/>
        <v>255952</v>
      </c>
      <c r="K28" s="201">
        <f>K29+K30</f>
        <v>215705</v>
      </c>
      <c r="L28" s="202">
        <f>L29+L30</f>
        <v>0</v>
      </c>
      <c r="M28" s="194">
        <f t="shared" si="3"/>
        <v>215705</v>
      </c>
      <c r="N28" s="165"/>
    </row>
    <row r="29" spans="1:14" ht="15.75">
      <c r="A29" s="156"/>
      <c r="B29" s="168"/>
      <c r="C29" s="174"/>
      <c r="D29" s="177" t="s">
        <v>27</v>
      </c>
      <c r="E29" s="169"/>
      <c r="F29" s="169"/>
      <c r="G29" s="214"/>
      <c r="H29" s="240">
        <v>318349</v>
      </c>
      <c r="I29" s="153"/>
      <c r="J29" s="194">
        <f t="shared" si="2"/>
        <v>318349</v>
      </c>
      <c r="K29" s="240">
        <v>266759</v>
      </c>
      <c r="L29" s="153"/>
      <c r="M29" s="194">
        <f t="shared" si="3"/>
        <v>266759</v>
      </c>
      <c r="N29" s="165"/>
    </row>
    <row r="30" spans="1:14" ht="15.75">
      <c r="A30" s="156"/>
      <c r="B30" s="168"/>
      <c r="C30" s="174"/>
      <c r="D30" s="177" t="s">
        <v>28</v>
      </c>
      <c r="E30" s="169"/>
      <c r="F30" s="169"/>
      <c r="G30" s="215"/>
      <c r="H30" s="241">
        <v>-62397</v>
      </c>
      <c r="I30" s="154"/>
      <c r="J30" s="194">
        <f t="shared" si="2"/>
        <v>-62397</v>
      </c>
      <c r="K30" s="241">
        <v>-51054</v>
      </c>
      <c r="L30" s="154"/>
      <c r="M30" s="194">
        <f t="shared" si="3"/>
        <v>-51054</v>
      </c>
      <c r="N30" s="165"/>
    </row>
    <row r="31" spans="1:14" ht="15.75">
      <c r="A31" s="156"/>
      <c r="B31" s="168"/>
      <c r="C31" s="174" t="s">
        <v>7</v>
      </c>
      <c r="D31" s="177" t="s">
        <v>29</v>
      </c>
      <c r="E31" s="169"/>
      <c r="F31" s="169"/>
      <c r="G31" s="216"/>
      <c r="H31" s="203">
        <f>H32+H33</f>
        <v>380910</v>
      </c>
      <c r="I31" s="202">
        <f>I32+I33</f>
        <v>0</v>
      </c>
      <c r="J31" s="194">
        <f t="shared" si="2"/>
        <v>380910</v>
      </c>
      <c r="K31" s="203">
        <f>K32+K33</f>
        <v>450526</v>
      </c>
      <c r="L31" s="202">
        <f>L32+L33</f>
        <v>0</v>
      </c>
      <c r="M31" s="194">
        <f t="shared" si="3"/>
        <v>450526</v>
      </c>
      <c r="N31" s="165"/>
    </row>
    <row r="32" spans="1:14" ht="15.75">
      <c r="A32" s="156"/>
      <c r="B32" s="168"/>
      <c r="C32" s="174"/>
      <c r="D32" s="177" t="s">
        <v>27</v>
      </c>
      <c r="E32" s="169"/>
      <c r="F32" s="169"/>
      <c r="G32" s="214"/>
      <c r="H32" s="240">
        <v>705678</v>
      </c>
      <c r="I32" s="153"/>
      <c r="J32" s="194">
        <f t="shared" si="2"/>
        <v>705678</v>
      </c>
      <c r="K32" s="240">
        <v>813850</v>
      </c>
      <c r="L32" s="153"/>
      <c r="M32" s="194">
        <f t="shared" si="3"/>
        <v>813850</v>
      </c>
      <c r="N32" s="165"/>
    </row>
    <row r="33" spans="1:14" ht="15.75">
      <c r="A33" s="156"/>
      <c r="B33" s="168"/>
      <c r="C33" s="174"/>
      <c r="D33" s="177" t="s">
        <v>28</v>
      </c>
      <c r="E33" s="169"/>
      <c r="F33" s="169"/>
      <c r="G33" s="215"/>
      <c r="H33" s="241">
        <v>-324768</v>
      </c>
      <c r="I33" s="154"/>
      <c r="J33" s="194">
        <f t="shared" si="2"/>
        <v>-324768</v>
      </c>
      <c r="K33" s="241">
        <v>-363324</v>
      </c>
      <c r="L33" s="154"/>
      <c r="M33" s="194">
        <f t="shared" si="3"/>
        <v>-363324</v>
      </c>
      <c r="N33" s="165"/>
    </row>
    <row r="34" spans="1:14" ht="15.75">
      <c r="A34" s="156"/>
      <c r="B34" s="168"/>
      <c r="C34" s="179" t="s">
        <v>9</v>
      </c>
      <c r="D34" s="177" t="s">
        <v>30</v>
      </c>
      <c r="E34" s="169"/>
      <c r="F34" s="169"/>
      <c r="G34" s="210"/>
      <c r="H34" s="201">
        <f>H35+H36</f>
        <v>776422</v>
      </c>
      <c r="I34" s="202">
        <f>I35+I36</f>
        <v>0</v>
      </c>
      <c r="J34" s="194">
        <f t="shared" si="2"/>
        <v>776422</v>
      </c>
      <c r="K34" s="201">
        <f>K35+K36</f>
        <v>701838</v>
      </c>
      <c r="L34" s="202">
        <f>L35+L36</f>
        <v>0</v>
      </c>
      <c r="M34" s="194">
        <f t="shared" si="3"/>
        <v>701838</v>
      </c>
      <c r="N34" s="165"/>
    </row>
    <row r="35" spans="1:14" ht="15.75">
      <c r="A35" s="156"/>
      <c r="B35" s="168"/>
      <c r="C35" s="174"/>
      <c r="D35" s="177" t="s">
        <v>27</v>
      </c>
      <c r="E35" s="169"/>
      <c r="F35" s="169"/>
      <c r="G35" s="214"/>
      <c r="H35" s="240">
        <v>7695769</v>
      </c>
      <c r="I35" s="153"/>
      <c r="J35" s="194">
        <f t="shared" si="2"/>
        <v>7695769</v>
      </c>
      <c r="K35" s="240">
        <v>6160075</v>
      </c>
      <c r="L35" s="153"/>
      <c r="M35" s="194">
        <f t="shared" si="3"/>
        <v>6160075</v>
      </c>
      <c r="N35" s="165"/>
    </row>
    <row r="36" spans="1:14" ht="15.75">
      <c r="A36" s="156"/>
      <c r="B36" s="168"/>
      <c r="C36" s="174"/>
      <c r="D36" s="169" t="s">
        <v>31</v>
      </c>
      <c r="E36" s="169"/>
      <c r="F36" s="169"/>
      <c r="G36" s="215"/>
      <c r="H36" s="241">
        <v>-6919347</v>
      </c>
      <c r="I36" s="154"/>
      <c r="J36" s="194">
        <f t="shared" si="2"/>
        <v>-6919347</v>
      </c>
      <c r="K36" s="241">
        <v>-5458237</v>
      </c>
      <c r="L36" s="154"/>
      <c r="M36" s="194">
        <f t="shared" si="3"/>
        <v>-5458237</v>
      </c>
      <c r="N36" s="165"/>
    </row>
    <row r="37" spans="1:14" s="148" customFormat="1" ht="16.5" thickBot="1">
      <c r="A37" s="164"/>
      <c r="B37" s="173" t="s">
        <v>23</v>
      </c>
      <c r="C37" s="175" t="s">
        <v>33</v>
      </c>
      <c r="D37" s="170"/>
      <c r="E37" s="170"/>
      <c r="F37" s="170"/>
      <c r="G37" s="211"/>
      <c r="H37" s="199">
        <f>H38+H39+H40</f>
        <v>1702557</v>
      </c>
      <c r="I37" s="200">
        <f>I38+I39+I40</f>
        <v>577541</v>
      </c>
      <c r="J37" s="193">
        <f t="shared" si="2"/>
        <v>2280098</v>
      </c>
      <c r="K37" s="199">
        <f>K38+K39+K40</f>
        <v>1318027</v>
      </c>
      <c r="L37" s="200">
        <f>L38+L39+L40</f>
        <v>736242</v>
      </c>
      <c r="M37" s="193">
        <f t="shared" si="3"/>
        <v>2054269</v>
      </c>
      <c r="N37" s="166"/>
    </row>
    <row r="38" spans="1:14" ht="15.75">
      <c r="A38" s="156"/>
      <c r="B38" s="168"/>
      <c r="C38" s="174" t="s">
        <v>5</v>
      </c>
      <c r="D38" s="169" t="s">
        <v>34</v>
      </c>
      <c r="E38" s="169"/>
      <c r="F38" s="169"/>
      <c r="G38" s="210"/>
      <c r="H38" s="236">
        <v>1702495</v>
      </c>
      <c r="I38" s="237">
        <v>540852</v>
      </c>
      <c r="J38" s="194">
        <f t="shared" si="2"/>
        <v>2243347</v>
      </c>
      <c r="K38" s="236">
        <v>1317513</v>
      </c>
      <c r="L38" s="237">
        <v>706512</v>
      </c>
      <c r="M38" s="194">
        <f t="shared" si="3"/>
        <v>2024025</v>
      </c>
      <c r="N38" s="165"/>
    </row>
    <row r="39" spans="1:14" ht="15.75">
      <c r="A39" s="156"/>
      <c r="B39" s="168"/>
      <c r="C39" s="174" t="s">
        <v>7</v>
      </c>
      <c r="D39" s="169" t="s">
        <v>35</v>
      </c>
      <c r="E39" s="169"/>
      <c r="F39" s="169"/>
      <c r="G39" s="210"/>
      <c r="H39" s="236">
        <v>0</v>
      </c>
      <c r="I39" s="237">
        <v>36689</v>
      </c>
      <c r="J39" s="194">
        <f t="shared" si="2"/>
        <v>36689</v>
      </c>
      <c r="K39" s="149"/>
      <c r="L39" s="237">
        <v>29730</v>
      </c>
      <c r="M39" s="194">
        <f t="shared" si="3"/>
        <v>29730</v>
      </c>
      <c r="N39" s="165"/>
    </row>
    <row r="40" spans="1:14" ht="15.75">
      <c r="A40" s="156"/>
      <c r="B40" s="168"/>
      <c r="C40" s="174" t="s">
        <v>9</v>
      </c>
      <c r="D40" s="169" t="s">
        <v>10</v>
      </c>
      <c r="E40" s="169"/>
      <c r="F40" s="169"/>
      <c r="G40" s="210"/>
      <c r="H40" s="236">
        <v>62</v>
      </c>
      <c r="I40" s="237">
        <v>0</v>
      </c>
      <c r="J40" s="194">
        <f t="shared" si="2"/>
        <v>62</v>
      </c>
      <c r="K40" s="236">
        <v>514</v>
      </c>
      <c r="L40" s="150"/>
      <c r="M40" s="194">
        <f t="shared" si="3"/>
        <v>514</v>
      </c>
      <c r="N40" s="165"/>
    </row>
    <row r="41" spans="1:14" s="148" customFormat="1" ht="16.5" thickBot="1">
      <c r="A41" s="164"/>
      <c r="B41" s="173" t="s">
        <v>26</v>
      </c>
      <c r="C41" s="175" t="s">
        <v>145</v>
      </c>
      <c r="D41" s="170"/>
      <c r="E41" s="170"/>
      <c r="F41" s="170"/>
      <c r="G41" s="211"/>
      <c r="H41" s="199">
        <f>H42+H43</f>
        <v>0</v>
      </c>
      <c r="I41" s="200">
        <f>I42+I43</f>
        <v>0</v>
      </c>
      <c r="J41" s="193">
        <f t="shared" si="2"/>
        <v>0</v>
      </c>
      <c r="K41" s="199">
        <f>K42+K43</f>
        <v>0</v>
      </c>
      <c r="L41" s="200">
        <f>L42+L43</f>
        <v>0</v>
      </c>
      <c r="M41" s="193">
        <f t="shared" si="3"/>
        <v>0</v>
      </c>
      <c r="N41" s="166"/>
    </row>
    <row r="42" spans="1:14" ht="15.75">
      <c r="A42" s="156"/>
      <c r="B42" s="168"/>
      <c r="C42" s="174" t="s">
        <v>5</v>
      </c>
      <c r="D42" s="169" t="s">
        <v>37</v>
      </c>
      <c r="E42" s="169"/>
      <c r="F42" s="169"/>
      <c r="G42" s="210"/>
      <c r="H42" s="149"/>
      <c r="I42" s="150"/>
      <c r="J42" s="194">
        <f t="shared" si="2"/>
        <v>0</v>
      </c>
      <c r="K42" s="149"/>
      <c r="L42" s="150"/>
      <c r="M42" s="194">
        <f t="shared" si="3"/>
        <v>0</v>
      </c>
      <c r="N42" s="165"/>
    </row>
    <row r="43" spans="1:14" ht="15.75">
      <c r="A43" s="156"/>
      <c r="B43" s="168"/>
      <c r="C43" s="174" t="s">
        <v>7</v>
      </c>
      <c r="D43" s="169" t="s">
        <v>38</v>
      </c>
      <c r="E43" s="169"/>
      <c r="F43" s="169"/>
      <c r="G43" s="210"/>
      <c r="H43" s="149"/>
      <c r="I43" s="150"/>
      <c r="J43" s="194">
        <f t="shared" si="2"/>
        <v>0</v>
      </c>
      <c r="K43" s="149"/>
      <c r="L43" s="150"/>
      <c r="M43" s="194">
        <f t="shared" si="3"/>
        <v>0</v>
      </c>
      <c r="N43" s="165"/>
    </row>
    <row r="44" spans="1:14" s="148" customFormat="1" ht="16.5" thickBot="1">
      <c r="A44" s="164"/>
      <c r="B44" s="173" t="s">
        <v>32</v>
      </c>
      <c r="C44" s="178" t="s">
        <v>146</v>
      </c>
      <c r="D44" s="170"/>
      <c r="E44" s="170"/>
      <c r="F44" s="170"/>
      <c r="G44" s="211"/>
      <c r="H44" s="242">
        <v>18079193</v>
      </c>
      <c r="I44" s="243">
        <v>29162541</v>
      </c>
      <c r="J44" s="193">
        <f t="shared" si="2"/>
        <v>47241734</v>
      </c>
      <c r="K44" s="242">
        <v>16254128</v>
      </c>
      <c r="L44" s="243">
        <v>22511134</v>
      </c>
      <c r="M44" s="193">
        <f t="shared" si="3"/>
        <v>38765262</v>
      </c>
      <c r="N44" s="166"/>
    </row>
    <row r="45" spans="1:14" s="148" customFormat="1" ht="16.5" thickBot="1">
      <c r="A45" s="164"/>
      <c r="B45" s="180" t="s">
        <v>36</v>
      </c>
      <c r="C45" s="175" t="s">
        <v>198</v>
      </c>
      <c r="D45" s="170"/>
      <c r="E45" s="170"/>
      <c r="F45" s="170"/>
      <c r="G45" s="211" t="s">
        <v>195</v>
      </c>
      <c r="H45" s="242">
        <v>3017090</v>
      </c>
      <c r="I45" s="243">
        <v>1892638</v>
      </c>
      <c r="J45" s="193">
        <f t="shared" si="2"/>
        <v>4909728</v>
      </c>
      <c r="K45" s="242">
        <v>2847013</v>
      </c>
      <c r="L45" s="243">
        <v>1256245</v>
      </c>
      <c r="M45" s="193">
        <f t="shared" si="3"/>
        <v>4103258</v>
      </c>
      <c r="N45" s="166"/>
    </row>
    <row r="46" spans="1:14" s="148" customFormat="1" ht="16.5" thickBot="1">
      <c r="A46" s="164"/>
      <c r="B46" s="180" t="s">
        <v>39</v>
      </c>
      <c r="C46" s="175" t="s">
        <v>200</v>
      </c>
      <c r="D46" s="170"/>
      <c r="E46" s="170"/>
      <c r="F46" s="170"/>
      <c r="G46" s="211" t="s">
        <v>197</v>
      </c>
      <c r="H46" s="199">
        <f>H47+H48</f>
        <v>0</v>
      </c>
      <c r="I46" s="200">
        <f>I47+I48</f>
        <v>0</v>
      </c>
      <c r="J46" s="193">
        <f t="shared" si="2"/>
        <v>0</v>
      </c>
      <c r="K46" s="199">
        <f>K47+K48</f>
        <v>0</v>
      </c>
      <c r="L46" s="200">
        <f>L47+L48</f>
        <v>0</v>
      </c>
      <c r="M46" s="193">
        <f t="shared" si="3"/>
        <v>0</v>
      </c>
      <c r="N46" s="166"/>
    </row>
    <row r="47" spans="1:14" ht="15.75">
      <c r="A47" s="156"/>
      <c r="B47" s="168"/>
      <c r="C47" s="174" t="s">
        <v>5</v>
      </c>
      <c r="D47" s="169" t="s">
        <v>42</v>
      </c>
      <c r="E47" s="169"/>
      <c r="F47" s="169"/>
      <c r="G47" s="210"/>
      <c r="H47" s="149"/>
      <c r="I47" s="150"/>
      <c r="J47" s="194">
        <f t="shared" si="2"/>
        <v>0</v>
      </c>
      <c r="K47" s="149"/>
      <c r="L47" s="150"/>
      <c r="M47" s="194">
        <f t="shared" si="3"/>
        <v>0</v>
      </c>
      <c r="N47" s="165"/>
    </row>
    <row r="48" spans="1:14" ht="15.75">
      <c r="A48" s="156"/>
      <c r="B48" s="168"/>
      <c r="C48" s="174" t="s">
        <v>7</v>
      </c>
      <c r="D48" s="169" t="s">
        <v>43</v>
      </c>
      <c r="E48" s="169"/>
      <c r="F48" s="169"/>
      <c r="G48" s="210"/>
      <c r="H48" s="149"/>
      <c r="I48" s="150"/>
      <c r="J48" s="194">
        <f t="shared" si="2"/>
        <v>0</v>
      </c>
      <c r="K48" s="149"/>
      <c r="L48" s="150"/>
      <c r="M48" s="194">
        <f t="shared" si="3"/>
        <v>0</v>
      </c>
      <c r="N48" s="165"/>
    </row>
    <row r="49" spans="1:14" s="148" customFormat="1" ht="16.5" thickBot="1">
      <c r="A49" s="164"/>
      <c r="B49" s="181" t="s">
        <v>40</v>
      </c>
      <c r="C49" s="175" t="s">
        <v>201</v>
      </c>
      <c r="D49" s="170"/>
      <c r="E49" s="170"/>
      <c r="F49" s="170"/>
      <c r="G49" s="211" t="s">
        <v>197</v>
      </c>
      <c r="H49" s="199">
        <f>H50+H51</f>
        <v>0</v>
      </c>
      <c r="I49" s="200">
        <f>I50+I51</f>
        <v>0</v>
      </c>
      <c r="J49" s="193">
        <f t="shared" si="2"/>
        <v>0</v>
      </c>
      <c r="K49" s="199">
        <f>K50+K51</f>
        <v>0</v>
      </c>
      <c r="L49" s="200">
        <f>L50+L51</f>
        <v>0</v>
      </c>
      <c r="M49" s="193">
        <f t="shared" si="3"/>
        <v>0</v>
      </c>
      <c r="N49" s="166"/>
    </row>
    <row r="50" spans="1:14" ht="15.75">
      <c r="A50" s="156"/>
      <c r="B50" s="168"/>
      <c r="C50" s="174" t="s">
        <v>5</v>
      </c>
      <c r="D50" s="169" t="s">
        <v>45</v>
      </c>
      <c r="E50" s="169"/>
      <c r="F50" s="169"/>
      <c r="G50" s="210"/>
      <c r="H50" s="149"/>
      <c r="I50" s="150"/>
      <c r="J50" s="194">
        <f t="shared" si="2"/>
        <v>0</v>
      </c>
      <c r="K50" s="149"/>
      <c r="L50" s="150"/>
      <c r="M50" s="194">
        <f t="shared" si="3"/>
        <v>0</v>
      </c>
      <c r="N50" s="165"/>
    </row>
    <row r="51" spans="1:16" ht="15.75">
      <c r="A51" s="156"/>
      <c r="B51" s="168"/>
      <c r="C51" s="174" t="s">
        <v>7</v>
      </c>
      <c r="D51" s="169" t="s">
        <v>46</v>
      </c>
      <c r="E51" s="169"/>
      <c r="F51" s="169"/>
      <c r="G51" s="210"/>
      <c r="H51" s="149"/>
      <c r="I51" s="150"/>
      <c r="J51" s="194">
        <f t="shared" si="2"/>
        <v>0</v>
      </c>
      <c r="K51" s="149"/>
      <c r="L51" s="150"/>
      <c r="M51" s="194">
        <f t="shared" si="3"/>
        <v>0</v>
      </c>
      <c r="N51" s="165"/>
      <c r="P51" s="148"/>
    </row>
    <row r="52" spans="1:14" s="148" customFormat="1" ht="16.5" thickBot="1">
      <c r="A52" s="164"/>
      <c r="B52" s="181" t="s">
        <v>41</v>
      </c>
      <c r="C52" s="175" t="s">
        <v>203</v>
      </c>
      <c r="D52" s="170"/>
      <c r="E52" s="170"/>
      <c r="F52" s="170"/>
      <c r="G52" s="211" t="s">
        <v>199</v>
      </c>
      <c r="H52" s="199">
        <f>H53+H54</f>
        <v>0</v>
      </c>
      <c r="I52" s="200">
        <f>I53+I54</f>
        <v>0</v>
      </c>
      <c r="J52" s="193">
        <f t="shared" si="2"/>
        <v>0</v>
      </c>
      <c r="K52" s="199">
        <f>K53+K54</f>
        <v>0</v>
      </c>
      <c r="L52" s="200">
        <f>L53+L54</f>
        <v>0</v>
      </c>
      <c r="M52" s="193">
        <f t="shared" si="3"/>
        <v>0</v>
      </c>
      <c r="N52" s="166"/>
    </row>
    <row r="53" spans="1:16" ht="15.75">
      <c r="A53" s="156"/>
      <c r="B53" s="168"/>
      <c r="C53" s="174" t="s">
        <v>5</v>
      </c>
      <c r="D53" s="169" t="s">
        <v>20</v>
      </c>
      <c r="E53" s="169"/>
      <c r="F53" s="169"/>
      <c r="G53" s="210"/>
      <c r="H53" s="149"/>
      <c r="I53" s="150"/>
      <c r="J53" s="194">
        <f t="shared" si="2"/>
        <v>0</v>
      </c>
      <c r="K53" s="149"/>
      <c r="L53" s="150"/>
      <c r="M53" s="194">
        <f t="shared" si="3"/>
        <v>0</v>
      </c>
      <c r="N53" s="165"/>
      <c r="P53" s="148"/>
    </row>
    <row r="54" spans="1:16" ht="15.75">
      <c r="A54" s="156"/>
      <c r="B54" s="168"/>
      <c r="C54" s="174" t="s">
        <v>7</v>
      </c>
      <c r="D54" s="169" t="s">
        <v>48</v>
      </c>
      <c r="E54" s="169"/>
      <c r="F54" s="169"/>
      <c r="G54" s="210"/>
      <c r="H54" s="149"/>
      <c r="I54" s="150"/>
      <c r="J54" s="194">
        <f t="shared" si="2"/>
        <v>0</v>
      </c>
      <c r="K54" s="149"/>
      <c r="L54" s="150"/>
      <c r="M54" s="194">
        <f t="shared" si="3"/>
        <v>0</v>
      </c>
      <c r="N54" s="165"/>
      <c r="P54" s="148"/>
    </row>
    <row r="55" spans="1:14" s="148" customFormat="1" ht="16.5" thickBot="1">
      <c r="A55" s="164"/>
      <c r="B55" s="181" t="s">
        <v>44</v>
      </c>
      <c r="C55" s="175" t="s">
        <v>205</v>
      </c>
      <c r="D55" s="170"/>
      <c r="E55" s="170"/>
      <c r="F55" s="170"/>
      <c r="G55" s="211" t="s">
        <v>202</v>
      </c>
      <c r="H55" s="199">
        <f>H56+H57</f>
        <v>1355372</v>
      </c>
      <c r="I55" s="200">
        <f>I56+I57</f>
        <v>0</v>
      </c>
      <c r="J55" s="193">
        <f t="shared" si="2"/>
        <v>1355372</v>
      </c>
      <c r="K55" s="199">
        <f>K56+K57</f>
        <v>1105536</v>
      </c>
      <c r="L55" s="200">
        <f>L56+L57</f>
        <v>0</v>
      </c>
      <c r="M55" s="193">
        <f t="shared" si="3"/>
        <v>1105536</v>
      </c>
      <c r="N55" s="166"/>
    </row>
    <row r="56" spans="1:16" ht="15.75">
      <c r="A56" s="156"/>
      <c r="B56" s="168"/>
      <c r="C56" s="174" t="s">
        <v>5</v>
      </c>
      <c r="D56" s="169" t="s">
        <v>49</v>
      </c>
      <c r="E56" s="169"/>
      <c r="F56" s="169"/>
      <c r="G56" s="210"/>
      <c r="H56" s="236">
        <v>4517780</v>
      </c>
      <c r="I56" s="150"/>
      <c r="J56" s="194">
        <f t="shared" si="2"/>
        <v>4517780</v>
      </c>
      <c r="K56" s="236">
        <v>5146451</v>
      </c>
      <c r="L56" s="150"/>
      <c r="M56" s="194">
        <f t="shared" si="3"/>
        <v>5146451</v>
      </c>
      <c r="N56" s="165"/>
      <c r="P56" s="148"/>
    </row>
    <row r="57" spans="1:16" ht="15.75">
      <c r="A57" s="156"/>
      <c r="B57" s="168"/>
      <c r="C57" s="174" t="s">
        <v>7</v>
      </c>
      <c r="D57" s="169" t="s">
        <v>50</v>
      </c>
      <c r="E57" s="169"/>
      <c r="F57" s="169"/>
      <c r="G57" s="210"/>
      <c r="H57" s="244">
        <v>-3162408</v>
      </c>
      <c r="I57" s="150"/>
      <c r="J57" s="194">
        <f t="shared" si="2"/>
        <v>-3162408</v>
      </c>
      <c r="K57" s="244">
        <v>-4040915</v>
      </c>
      <c r="L57" s="150"/>
      <c r="M57" s="194">
        <f t="shared" si="3"/>
        <v>-4040915</v>
      </c>
      <c r="N57" s="165"/>
      <c r="P57" s="148"/>
    </row>
    <row r="58" spans="1:14" s="148" customFormat="1" ht="16.5" thickBot="1">
      <c r="A58" s="164"/>
      <c r="B58" s="181" t="s">
        <v>47</v>
      </c>
      <c r="C58" s="175" t="s">
        <v>207</v>
      </c>
      <c r="D58" s="170"/>
      <c r="E58" s="170"/>
      <c r="F58" s="170"/>
      <c r="G58" s="211" t="s">
        <v>204</v>
      </c>
      <c r="H58" s="242">
        <v>857089</v>
      </c>
      <c r="I58" s="243">
        <v>11424</v>
      </c>
      <c r="J58" s="193">
        <f t="shared" si="2"/>
        <v>868513</v>
      </c>
      <c r="K58" s="242">
        <v>920769</v>
      </c>
      <c r="L58" s="147">
        <v>0</v>
      </c>
      <c r="M58" s="193">
        <f t="shared" si="3"/>
        <v>920769</v>
      </c>
      <c r="N58" s="166"/>
    </row>
    <row r="59" spans="1:16" ht="15.75">
      <c r="A59" s="156"/>
      <c r="B59" s="168"/>
      <c r="C59" s="176"/>
      <c r="D59" s="169"/>
      <c r="E59" s="169"/>
      <c r="F59" s="169"/>
      <c r="G59" s="214"/>
      <c r="H59" s="140"/>
      <c r="I59" s="153"/>
      <c r="J59" s="197"/>
      <c r="K59" s="140"/>
      <c r="L59" s="153"/>
      <c r="M59" s="197"/>
      <c r="N59" s="165"/>
      <c r="P59" s="148"/>
    </row>
    <row r="60" spans="1:14" s="207" customFormat="1" ht="16.5" thickBot="1">
      <c r="A60" s="164"/>
      <c r="B60" s="182"/>
      <c r="C60" s="183" t="s">
        <v>208</v>
      </c>
      <c r="D60" s="184"/>
      <c r="E60" s="184"/>
      <c r="F60" s="184"/>
      <c r="G60" s="217" t="s">
        <v>180</v>
      </c>
      <c r="H60" s="205">
        <f>H58+H55+H52+H49+H46+H45+H44+H41+H37+H27+H24+H19+H13+H9</f>
        <v>313038786</v>
      </c>
      <c r="I60" s="206">
        <f>I58+I55+I52+I49+I46+I45+I44+I41+I37+I27+I24+I19+I13+I9</f>
        <v>383693969</v>
      </c>
      <c r="J60" s="198">
        <f>H60+I60</f>
        <v>696732755</v>
      </c>
      <c r="K60" s="205">
        <f>K58+K55+K52+K49+K46+K45+K44+K41+K37+K27+K24+K19+K13+K9</f>
        <v>262804399</v>
      </c>
      <c r="L60" s="206">
        <f>L58+L55+L52+L49+L46+L45+L44+L41+L37+L27+L24+L19+L13+L9</f>
        <v>309480312</v>
      </c>
      <c r="M60" s="198">
        <f>K60+L60</f>
        <v>572284711</v>
      </c>
      <c r="N60" s="166"/>
    </row>
    <row r="61" spans="1:14" s="159" customFormat="1" ht="16.5" thickTop="1">
      <c r="A61" s="156"/>
      <c r="B61" s="168" t="s">
        <v>160</v>
      </c>
      <c r="C61" s="176"/>
      <c r="D61" s="169"/>
      <c r="E61" s="169"/>
      <c r="F61" s="169"/>
      <c r="G61" s="188"/>
      <c r="H61" s="169"/>
      <c r="I61" s="169"/>
      <c r="J61" s="169"/>
      <c r="K61" s="169"/>
      <c r="L61" s="169"/>
      <c r="M61" s="169"/>
      <c r="N61" s="165"/>
    </row>
    <row r="62" spans="1:14" s="159" customFormat="1" ht="16.5" thickBot="1">
      <c r="A62" s="156"/>
      <c r="B62" s="185"/>
      <c r="C62" s="186"/>
      <c r="D62" s="187"/>
      <c r="E62" s="187"/>
      <c r="F62" s="187"/>
      <c r="G62" s="189"/>
      <c r="H62" s="187"/>
      <c r="I62" s="187"/>
      <c r="J62" s="187"/>
      <c r="K62" s="187"/>
      <c r="L62" s="187"/>
      <c r="M62" s="187"/>
      <c r="N62" s="167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B1">
      <selection activeCell="H14" sqref="H14"/>
    </sheetView>
  </sheetViews>
  <sheetFormatPr defaultColWidth="9.140625" defaultRowHeight="12.75"/>
  <cols>
    <col min="1" max="1" width="5.00390625" style="103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58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1" customWidth="1"/>
    <col min="15" max="16384" width="9.140625" style="2" customWidth="1"/>
  </cols>
  <sheetData>
    <row r="1" ht="16.5" thickBot="1"/>
    <row r="2" spans="2:14" ht="16.5" thickTop="1">
      <c r="B2" s="113"/>
      <c r="C2" s="114"/>
      <c r="D2" s="115"/>
      <c r="E2" s="115"/>
      <c r="F2" s="115"/>
      <c r="G2" s="116"/>
      <c r="H2" s="115"/>
      <c r="I2" s="115"/>
      <c r="J2" s="115"/>
      <c r="K2" s="115"/>
      <c r="L2" s="115"/>
      <c r="M2" s="115"/>
      <c r="N2" s="117"/>
    </row>
    <row r="3" spans="1:14" s="59" customFormat="1" ht="15.75" customHeight="1">
      <c r="A3" s="120"/>
      <c r="B3" s="118"/>
      <c r="C3" s="119"/>
      <c r="D3" s="120"/>
      <c r="E3" s="121"/>
      <c r="F3" s="269" t="str">
        <f>Aktifler!F3</f>
        <v>TÜRK EKONOMİ BANKASI A.Ş., (KIBRIS ŞUBELERİ)</v>
      </c>
      <c r="G3" s="269"/>
      <c r="H3" s="269"/>
      <c r="I3" s="120"/>
      <c r="J3" s="120"/>
      <c r="K3" s="122"/>
      <c r="L3" s="120"/>
      <c r="M3" s="122"/>
      <c r="N3" s="123"/>
    </row>
    <row r="4" spans="1:14" s="59" customFormat="1" ht="15.75">
      <c r="A4" s="120"/>
      <c r="B4" s="118"/>
      <c r="C4" s="119"/>
      <c r="D4" s="120"/>
      <c r="E4" s="121"/>
      <c r="F4" s="269" t="s">
        <v>226</v>
      </c>
      <c r="G4" s="269"/>
      <c r="H4" s="269"/>
      <c r="I4" s="119"/>
      <c r="J4" s="119"/>
      <c r="K4" s="119"/>
      <c r="L4" s="119"/>
      <c r="M4" s="119"/>
      <c r="N4" s="123"/>
    </row>
    <row r="5" spans="1:14" s="59" customFormat="1" ht="15.75">
      <c r="A5" s="120"/>
      <c r="B5" s="118"/>
      <c r="C5" s="119"/>
      <c r="D5" s="121"/>
      <c r="E5" s="124"/>
      <c r="F5" s="270" t="s">
        <v>228</v>
      </c>
      <c r="G5" s="270"/>
      <c r="H5" s="270"/>
      <c r="I5" s="119"/>
      <c r="J5" s="119"/>
      <c r="K5" s="119"/>
      <c r="L5" s="119"/>
      <c r="M5" s="119"/>
      <c r="N5" s="123"/>
    </row>
    <row r="6" spans="2:14" ht="15.75">
      <c r="B6" s="101"/>
      <c r="C6" s="103"/>
      <c r="D6" s="103"/>
      <c r="E6" s="103"/>
      <c r="F6" s="103"/>
      <c r="G6" s="102"/>
      <c r="H6" s="271" t="s">
        <v>0</v>
      </c>
      <c r="I6" s="268"/>
      <c r="J6" s="268"/>
      <c r="K6" s="271" t="s">
        <v>1</v>
      </c>
      <c r="L6" s="265"/>
      <c r="M6" s="265"/>
      <c r="N6" s="125"/>
    </row>
    <row r="7" spans="2:14" ht="22.5" customHeight="1" thickBot="1">
      <c r="B7" s="101"/>
      <c r="C7" s="272" t="s">
        <v>51</v>
      </c>
      <c r="D7" s="267"/>
      <c r="E7" s="103"/>
      <c r="F7" s="103"/>
      <c r="G7" s="102" t="s">
        <v>164</v>
      </c>
      <c r="H7" s="103"/>
      <c r="I7" s="208" t="str">
        <f>Aktifler!I7</f>
        <v>(31.12.2016)</v>
      </c>
      <c r="J7" s="126"/>
      <c r="K7" s="103"/>
      <c r="L7" s="208" t="str">
        <f>Aktifler!L7</f>
        <v>(31.12.2015)</v>
      </c>
      <c r="M7" s="103"/>
      <c r="N7" s="125"/>
    </row>
    <row r="8" spans="2:14" ht="16.5" thickTop="1">
      <c r="B8" s="94"/>
      <c r="C8" s="95"/>
      <c r="D8" s="96"/>
      <c r="E8" s="96"/>
      <c r="F8" s="97"/>
      <c r="G8" s="98"/>
      <c r="H8" s="127" t="s">
        <v>155</v>
      </c>
      <c r="I8" s="128" t="s">
        <v>156</v>
      </c>
      <c r="J8" s="129" t="s">
        <v>98</v>
      </c>
      <c r="K8" s="127" t="s">
        <v>155</v>
      </c>
      <c r="L8" s="128" t="s">
        <v>156</v>
      </c>
      <c r="M8" s="129" t="s">
        <v>98</v>
      </c>
      <c r="N8" s="125"/>
    </row>
    <row r="9" spans="1:14" s="62" customFormat="1" ht="16.5" thickBot="1">
      <c r="A9" s="100"/>
      <c r="B9" s="99" t="s">
        <v>3</v>
      </c>
      <c r="C9" s="100" t="s">
        <v>165</v>
      </c>
      <c r="D9" s="100"/>
      <c r="E9" s="100"/>
      <c r="F9" s="100"/>
      <c r="G9" s="218" t="s">
        <v>206</v>
      </c>
      <c r="H9" s="86">
        <f>H10+H11+H12+H13+H14+H15</f>
        <v>213791628</v>
      </c>
      <c r="I9" s="87">
        <f>I10+I11+I12+I13+I14+I15</f>
        <v>267033601</v>
      </c>
      <c r="J9" s="75">
        <f aca="true" t="shared" si="0" ref="J9:J57">H9+I9</f>
        <v>480825229</v>
      </c>
      <c r="K9" s="86">
        <f>K10+K11+K12+K13+K14+K15</f>
        <v>184042260</v>
      </c>
      <c r="L9" s="87">
        <f>L10+L11+L12+L13+L14+L15</f>
        <v>230655203</v>
      </c>
      <c r="M9" s="75">
        <f aca="true" t="shared" si="1" ref="M9:M57">K9+L9</f>
        <v>414697463</v>
      </c>
      <c r="N9" s="130"/>
    </row>
    <row r="10" spans="2:14" ht="15.75">
      <c r="B10" s="101"/>
      <c r="C10" s="102" t="s">
        <v>5</v>
      </c>
      <c r="D10" s="103" t="s">
        <v>52</v>
      </c>
      <c r="E10" s="103"/>
      <c r="F10" s="103"/>
      <c r="G10" s="219"/>
      <c r="H10" s="246">
        <v>162739939</v>
      </c>
      <c r="I10" s="247">
        <v>190816766</v>
      </c>
      <c r="J10" s="76">
        <f t="shared" si="0"/>
        <v>353556705</v>
      </c>
      <c r="K10" s="246">
        <v>136965309</v>
      </c>
      <c r="L10" s="247">
        <v>167591284</v>
      </c>
      <c r="M10" s="76">
        <f t="shared" si="1"/>
        <v>304556593</v>
      </c>
      <c r="N10" s="125"/>
    </row>
    <row r="11" spans="2:14" ht="15.75">
      <c r="B11" s="101"/>
      <c r="C11" s="102" t="s">
        <v>7</v>
      </c>
      <c r="D11" s="104" t="s">
        <v>53</v>
      </c>
      <c r="E11" s="103"/>
      <c r="F11" s="103"/>
      <c r="G11" s="219"/>
      <c r="H11" s="246">
        <v>231037</v>
      </c>
      <c r="I11" s="247">
        <v>0</v>
      </c>
      <c r="J11" s="76">
        <f t="shared" si="0"/>
        <v>231037</v>
      </c>
      <c r="K11" s="246">
        <v>239776</v>
      </c>
      <c r="L11" s="247">
        <v>0</v>
      </c>
      <c r="M11" s="76">
        <f t="shared" si="1"/>
        <v>239776</v>
      </c>
      <c r="N11" s="125"/>
    </row>
    <row r="12" spans="2:14" ht="15.75">
      <c r="B12" s="101"/>
      <c r="C12" s="102" t="s">
        <v>9</v>
      </c>
      <c r="D12" s="103" t="s">
        <v>54</v>
      </c>
      <c r="E12" s="103"/>
      <c r="F12" s="103"/>
      <c r="G12" s="219"/>
      <c r="H12" s="246">
        <v>50278520</v>
      </c>
      <c r="I12" s="247">
        <v>47494435</v>
      </c>
      <c r="J12" s="76">
        <f t="shared" si="0"/>
        <v>97772955</v>
      </c>
      <c r="K12" s="246">
        <v>46638461</v>
      </c>
      <c r="L12" s="247">
        <v>38475457</v>
      </c>
      <c r="M12" s="76">
        <f t="shared" si="1"/>
        <v>85113918</v>
      </c>
      <c r="N12" s="125"/>
    </row>
    <row r="13" spans="2:14" ht="15.75">
      <c r="B13" s="101"/>
      <c r="C13" s="102" t="s">
        <v>21</v>
      </c>
      <c r="D13" s="103" t="s">
        <v>56</v>
      </c>
      <c r="E13" s="103"/>
      <c r="F13" s="103"/>
      <c r="G13" s="219"/>
      <c r="H13" s="246">
        <v>542132</v>
      </c>
      <c r="I13" s="247">
        <v>27712959</v>
      </c>
      <c r="J13" s="76">
        <f t="shared" si="0"/>
        <v>28255091</v>
      </c>
      <c r="K13" s="246">
        <v>198714</v>
      </c>
      <c r="L13" s="247">
        <v>24331051</v>
      </c>
      <c r="M13" s="76">
        <f t="shared" si="1"/>
        <v>24529765</v>
      </c>
      <c r="N13" s="125"/>
    </row>
    <row r="14" spans="2:14" ht="15.75">
      <c r="B14" s="101"/>
      <c r="C14" s="102" t="s">
        <v>55</v>
      </c>
      <c r="D14" s="103" t="s">
        <v>58</v>
      </c>
      <c r="E14" s="103"/>
      <c r="F14" s="103"/>
      <c r="G14" s="219"/>
      <c r="H14" s="246">
        <v>0</v>
      </c>
      <c r="I14" s="247">
        <v>0</v>
      </c>
      <c r="J14" s="76">
        <f t="shared" si="0"/>
        <v>0</v>
      </c>
      <c r="K14" s="246">
        <v>0</v>
      </c>
      <c r="L14" s="247">
        <v>0</v>
      </c>
      <c r="M14" s="76">
        <f t="shared" si="1"/>
        <v>0</v>
      </c>
      <c r="N14" s="125"/>
    </row>
    <row r="15" spans="2:14" ht="15.75">
      <c r="B15" s="101"/>
      <c r="C15" s="102" t="s">
        <v>57</v>
      </c>
      <c r="D15" s="103" t="s">
        <v>61</v>
      </c>
      <c r="E15" s="103"/>
      <c r="F15" s="103"/>
      <c r="G15" s="219"/>
      <c r="H15" s="246"/>
      <c r="I15" s="247">
        <v>1009441</v>
      </c>
      <c r="J15" s="76">
        <f t="shared" si="0"/>
        <v>1009441</v>
      </c>
      <c r="K15" s="246"/>
      <c r="L15" s="247">
        <v>257411</v>
      </c>
      <c r="M15" s="76">
        <f t="shared" si="1"/>
        <v>257411</v>
      </c>
      <c r="N15" s="125"/>
    </row>
    <row r="16" spans="1:14" s="62" customFormat="1" ht="16.5" thickBot="1">
      <c r="A16" s="100"/>
      <c r="B16" s="99" t="s">
        <v>62</v>
      </c>
      <c r="C16" s="105" t="s">
        <v>218</v>
      </c>
      <c r="D16" s="100"/>
      <c r="E16" s="100"/>
      <c r="F16" s="100"/>
      <c r="G16" s="220" t="s">
        <v>166</v>
      </c>
      <c r="H16" s="65"/>
      <c r="I16" s="66"/>
      <c r="J16" s="77">
        <f t="shared" si="0"/>
        <v>0</v>
      </c>
      <c r="K16" s="65"/>
      <c r="L16" s="66"/>
      <c r="M16" s="77">
        <f t="shared" si="1"/>
        <v>0</v>
      </c>
      <c r="N16" s="130"/>
    </row>
    <row r="17" spans="1:14" s="62" customFormat="1" ht="16.5" thickBot="1">
      <c r="A17" s="100"/>
      <c r="B17" s="99" t="s">
        <v>15</v>
      </c>
      <c r="C17" s="105" t="s">
        <v>169</v>
      </c>
      <c r="D17" s="100"/>
      <c r="E17" s="100"/>
      <c r="F17" s="100"/>
      <c r="G17" s="221" t="s">
        <v>167</v>
      </c>
      <c r="H17" s="88">
        <f>H18+H19</f>
        <v>0</v>
      </c>
      <c r="I17" s="89">
        <f>I18+I19</f>
        <v>109141067</v>
      </c>
      <c r="J17" s="78">
        <f t="shared" si="0"/>
        <v>109141067</v>
      </c>
      <c r="K17" s="88">
        <f>K18+K19</f>
        <v>0</v>
      </c>
      <c r="L17" s="89">
        <f>L18+L19</f>
        <v>76581988</v>
      </c>
      <c r="M17" s="78">
        <f t="shared" si="1"/>
        <v>76581988</v>
      </c>
      <c r="N17" s="130"/>
    </row>
    <row r="18" spans="2:14" ht="15.75">
      <c r="B18" s="101"/>
      <c r="C18" s="102" t="s">
        <v>5</v>
      </c>
      <c r="D18" s="103" t="s">
        <v>147</v>
      </c>
      <c r="E18" s="103"/>
      <c r="F18" s="103"/>
      <c r="G18" s="219"/>
      <c r="H18" s="63"/>
      <c r="I18" s="64"/>
      <c r="J18" s="76">
        <f t="shared" si="0"/>
        <v>0</v>
      </c>
      <c r="K18" s="63"/>
      <c r="L18" s="64"/>
      <c r="M18" s="76">
        <f t="shared" si="1"/>
        <v>0</v>
      </c>
      <c r="N18" s="125"/>
    </row>
    <row r="19" spans="2:14" ht="15.75">
      <c r="B19" s="101"/>
      <c r="C19" s="102" t="s">
        <v>7</v>
      </c>
      <c r="D19" s="103" t="s">
        <v>63</v>
      </c>
      <c r="E19" s="103"/>
      <c r="F19" s="103"/>
      <c r="G19" s="219"/>
      <c r="H19" s="90">
        <f>H20+H21+H22</f>
        <v>0</v>
      </c>
      <c r="I19" s="91">
        <f>I20+I21+I22</f>
        <v>109141067</v>
      </c>
      <c r="J19" s="76">
        <f t="shared" si="0"/>
        <v>109141067</v>
      </c>
      <c r="K19" s="90">
        <f>K20+K21+K22</f>
        <v>0</v>
      </c>
      <c r="L19" s="91">
        <f>L20+L21+L22</f>
        <v>76581988</v>
      </c>
      <c r="M19" s="76">
        <f t="shared" si="1"/>
        <v>76581988</v>
      </c>
      <c r="N19" s="125"/>
    </row>
    <row r="20" spans="2:14" ht="15.75">
      <c r="B20" s="101"/>
      <c r="C20" s="106"/>
      <c r="D20" s="104" t="s">
        <v>64</v>
      </c>
      <c r="E20" s="103"/>
      <c r="F20" s="103"/>
      <c r="G20" s="222"/>
      <c r="H20" s="67"/>
      <c r="I20" s="68"/>
      <c r="J20" s="79">
        <f t="shared" si="0"/>
        <v>0</v>
      </c>
      <c r="K20" s="67"/>
      <c r="L20" s="68"/>
      <c r="M20" s="79">
        <f t="shared" si="1"/>
        <v>0</v>
      </c>
      <c r="N20" s="125"/>
    </row>
    <row r="21" spans="2:14" ht="15.75">
      <c r="B21" s="101"/>
      <c r="C21" s="106"/>
      <c r="D21" s="104" t="s">
        <v>65</v>
      </c>
      <c r="E21" s="103"/>
      <c r="F21" s="103"/>
      <c r="G21" s="223"/>
      <c r="H21" s="67"/>
      <c r="I21" s="248">
        <v>109141067</v>
      </c>
      <c r="J21" s="80">
        <f t="shared" si="0"/>
        <v>109141067</v>
      </c>
      <c r="K21" s="67"/>
      <c r="L21" s="248">
        <v>76581988</v>
      </c>
      <c r="M21" s="80">
        <f t="shared" si="1"/>
        <v>76581988</v>
      </c>
      <c r="N21" s="125"/>
    </row>
    <row r="22" spans="2:14" ht="15.75">
      <c r="B22" s="101"/>
      <c r="C22" s="106"/>
      <c r="D22" s="103" t="s">
        <v>66</v>
      </c>
      <c r="E22" s="103"/>
      <c r="F22" s="103"/>
      <c r="G22" s="223"/>
      <c r="H22" s="67"/>
      <c r="I22" s="68"/>
      <c r="J22" s="80">
        <f t="shared" si="0"/>
        <v>0</v>
      </c>
      <c r="K22" s="67"/>
      <c r="L22" s="68"/>
      <c r="M22" s="80">
        <f t="shared" si="1"/>
        <v>0</v>
      </c>
      <c r="N22" s="125"/>
    </row>
    <row r="23" spans="1:14" s="62" customFormat="1" ht="16.5" thickBot="1">
      <c r="A23" s="100"/>
      <c r="B23" s="99" t="s">
        <v>67</v>
      </c>
      <c r="C23" s="105" t="s">
        <v>173</v>
      </c>
      <c r="D23" s="100"/>
      <c r="E23" s="100"/>
      <c r="F23" s="100"/>
      <c r="G23" s="218" t="s">
        <v>168</v>
      </c>
      <c r="H23" s="60"/>
      <c r="I23" s="61"/>
      <c r="J23" s="75">
        <f t="shared" si="0"/>
        <v>0</v>
      </c>
      <c r="K23" s="60"/>
      <c r="L23" s="61"/>
      <c r="M23" s="75">
        <f t="shared" si="1"/>
        <v>0</v>
      </c>
      <c r="N23" s="130"/>
    </row>
    <row r="24" spans="1:14" s="62" customFormat="1" ht="16.5" thickBot="1">
      <c r="A24" s="100"/>
      <c r="B24" s="99" t="s">
        <v>17</v>
      </c>
      <c r="C24" s="105" t="s">
        <v>171</v>
      </c>
      <c r="D24" s="100"/>
      <c r="E24" s="100"/>
      <c r="F24" s="100"/>
      <c r="G24" s="218" t="s">
        <v>172</v>
      </c>
      <c r="H24" s="86">
        <f>H25+H26+H27</f>
        <v>0</v>
      </c>
      <c r="I24" s="87">
        <f>I25+I26+I27</f>
        <v>0</v>
      </c>
      <c r="J24" s="75">
        <f t="shared" si="0"/>
        <v>0</v>
      </c>
      <c r="K24" s="86">
        <f>K25+K26+K27</f>
        <v>0</v>
      </c>
      <c r="L24" s="87">
        <f>L25+L26+L27</f>
        <v>0</v>
      </c>
      <c r="M24" s="75">
        <f t="shared" si="1"/>
        <v>0</v>
      </c>
      <c r="N24" s="130"/>
    </row>
    <row r="25" spans="2:14" ht="15.75">
      <c r="B25" s="101"/>
      <c r="C25" s="102" t="s">
        <v>5</v>
      </c>
      <c r="D25" s="103" t="s">
        <v>68</v>
      </c>
      <c r="E25" s="103"/>
      <c r="F25" s="103"/>
      <c r="G25" s="219"/>
      <c r="H25" s="63"/>
      <c r="I25" s="64"/>
      <c r="J25" s="76">
        <f t="shared" si="0"/>
        <v>0</v>
      </c>
      <c r="K25" s="63"/>
      <c r="L25" s="64"/>
      <c r="M25" s="76">
        <f t="shared" si="1"/>
        <v>0</v>
      </c>
      <c r="N25" s="125"/>
    </row>
    <row r="26" spans="2:14" ht="15.75">
      <c r="B26" s="101"/>
      <c r="C26" s="102" t="s">
        <v>7</v>
      </c>
      <c r="D26" s="103" t="s">
        <v>69</v>
      </c>
      <c r="E26" s="103"/>
      <c r="F26" s="103"/>
      <c r="G26" s="219"/>
      <c r="H26" s="63"/>
      <c r="I26" s="64"/>
      <c r="J26" s="76">
        <f t="shared" si="0"/>
        <v>0</v>
      </c>
      <c r="K26" s="63"/>
      <c r="L26" s="64"/>
      <c r="M26" s="76">
        <f t="shared" si="1"/>
        <v>0</v>
      </c>
      <c r="N26" s="125"/>
    </row>
    <row r="27" spans="2:14" ht="15.75">
      <c r="B27" s="101"/>
      <c r="C27" s="102" t="s">
        <v>9</v>
      </c>
      <c r="D27" s="103" t="s">
        <v>70</v>
      </c>
      <c r="E27" s="103"/>
      <c r="F27" s="103"/>
      <c r="G27" s="219"/>
      <c r="H27" s="63"/>
      <c r="I27" s="64"/>
      <c r="J27" s="76">
        <f t="shared" si="0"/>
        <v>0</v>
      </c>
      <c r="K27" s="63"/>
      <c r="L27" s="64"/>
      <c r="M27" s="76">
        <f t="shared" si="1"/>
        <v>0</v>
      </c>
      <c r="N27" s="125"/>
    </row>
    <row r="28" spans="1:14" s="62" customFormat="1" ht="16.5" thickBot="1">
      <c r="A28" s="100"/>
      <c r="B28" s="99" t="s">
        <v>71</v>
      </c>
      <c r="C28" s="107" t="s">
        <v>72</v>
      </c>
      <c r="D28" s="100"/>
      <c r="E28" s="100"/>
      <c r="F28" s="100"/>
      <c r="G28" s="218"/>
      <c r="H28" s="86">
        <f>H29+H30+H31</f>
        <v>1014184</v>
      </c>
      <c r="I28" s="87">
        <f>I29+I30+I31</f>
        <v>157778</v>
      </c>
      <c r="J28" s="75">
        <f t="shared" si="0"/>
        <v>1171962</v>
      </c>
      <c r="K28" s="86">
        <f>K29+K30+K31</f>
        <v>940794</v>
      </c>
      <c r="L28" s="87">
        <f>L29+L30+L31</f>
        <v>170845</v>
      </c>
      <c r="M28" s="75">
        <f t="shared" si="1"/>
        <v>1111639</v>
      </c>
      <c r="N28" s="130"/>
    </row>
    <row r="29" spans="2:14" ht="15.75">
      <c r="B29" s="101"/>
      <c r="C29" s="102" t="s">
        <v>5</v>
      </c>
      <c r="D29" s="103" t="s">
        <v>73</v>
      </c>
      <c r="E29" s="103"/>
      <c r="F29" s="103"/>
      <c r="G29" s="219"/>
      <c r="H29" s="246">
        <v>961583</v>
      </c>
      <c r="I29" s="247">
        <v>157778</v>
      </c>
      <c r="J29" s="76">
        <f t="shared" si="0"/>
        <v>1119361</v>
      </c>
      <c r="K29" s="246">
        <v>899236</v>
      </c>
      <c r="L29" s="247">
        <v>170845</v>
      </c>
      <c r="M29" s="76">
        <f t="shared" si="1"/>
        <v>1070081</v>
      </c>
      <c r="N29" s="125"/>
    </row>
    <row r="30" spans="2:14" ht="15.75">
      <c r="B30" s="101"/>
      <c r="C30" s="102" t="s">
        <v>7</v>
      </c>
      <c r="D30" s="103" t="s">
        <v>74</v>
      </c>
      <c r="E30" s="103"/>
      <c r="F30" s="103"/>
      <c r="G30" s="219"/>
      <c r="H30" s="246">
        <v>0</v>
      </c>
      <c r="I30" s="247">
        <v>0</v>
      </c>
      <c r="J30" s="76">
        <f t="shared" si="0"/>
        <v>0</v>
      </c>
      <c r="K30" s="246">
        <v>0</v>
      </c>
      <c r="L30" s="247">
        <v>0</v>
      </c>
      <c r="M30" s="76">
        <f t="shared" si="1"/>
        <v>0</v>
      </c>
      <c r="N30" s="125"/>
    </row>
    <row r="31" spans="2:14" ht="15.75">
      <c r="B31" s="101"/>
      <c r="C31" s="102" t="s">
        <v>9</v>
      </c>
      <c r="D31" s="103" t="s">
        <v>10</v>
      </c>
      <c r="E31" s="103"/>
      <c r="F31" s="103"/>
      <c r="G31" s="219"/>
      <c r="H31" s="246">
        <v>52601</v>
      </c>
      <c r="I31" s="247">
        <v>0</v>
      </c>
      <c r="J31" s="76">
        <f t="shared" si="0"/>
        <v>52601</v>
      </c>
      <c r="K31" s="246">
        <v>41558</v>
      </c>
      <c r="L31" s="247">
        <v>0</v>
      </c>
      <c r="M31" s="76">
        <f t="shared" si="1"/>
        <v>41558</v>
      </c>
      <c r="N31" s="125"/>
    </row>
    <row r="32" spans="1:14" s="62" customFormat="1" ht="16.5" thickBot="1">
      <c r="A32" s="100"/>
      <c r="B32" s="99" t="s">
        <v>75</v>
      </c>
      <c r="C32" s="107" t="s">
        <v>219</v>
      </c>
      <c r="D32" s="100"/>
      <c r="E32" s="100"/>
      <c r="F32" s="100"/>
      <c r="G32" s="218"/>
      <c r="H32" s="86">
        <f>H33+H34</f>
        <v>0</v>
      </c>
      <c r="I32" s="87">
        <f>I33+I34</f>
        <v>0</v>
      </c>
      <c r="J32" s="75">
        <f t="shared" si="0"/>
        <v>0</v>
      </c>
      <c r="K32" s="86">
        <f>K33+K34</f>
        <v>0</v>
      </c>
      <c r="L32" s="87">
        <f>L33+L34</f>
        <v>0</v>
      </c>
      <c r="M32" s="75">
        <f t="shared" si="1"/>
        <v>0</v>
      </c>
      <c r="N32" s="130"/>
    </row>
    <row r="33" spans="2:14" ht="15.75">
      <c r="B33" s="101"/>
      <c r="C33" s="102" t="s">
        <v>5</v>
      </c>
      <c r="D33" s="103" t="s">
        <v>76</v>
      </c>
      <c r="E33" s="103"/>
      <c r="F33" s="103"/>
      <c r="G33" s="219"/>
      <c r="H33" s="63"/>
      <c r="I33" s="64"/>
      <c r="J33" s="76">
        <f t="shared" si="0"/>
        <v>0</v>
      </c>
      <c r="K33" s="63"/>
      <c r="L33" s="64"/>
      <c r="M33" s="76">
        <f t="shared" si="1"/>
        <v>0</v>
      </c>
      <c r="N33" s="125"/>
    </row>
    <row r="34" spans="2:14" ht="15.75">
      <c r="B34" s="101"/>
      <c r="C34" s="102" t="s">
        <v>7</v>
      </c>
      <c r="D34" s="103" t="s">
        <v>77</v>
      </c>
      <c r="E34" s="103"/>
      <c r="F34" s="103"/>
      <c r="G34" s="219"/>
      <c r="H34" s="63"/>
      <c r="I34" s="64"/>
      <c r="J34" s="76">
        <f t="shared" si="0"/>
        <v>0</v>
      </c>
      <c r="K34" s="63"/>
      <c r="L34" s="64"/>
      <c r="M34" s="76">
        <f t="shared" si="1"/>
        <v>0</v>
      </c>
      <c r="N34" s="125"/>
    </row>
    <row r="35" spans="1:14" s="62" customFormat="1" ht="16.5" thickBot="1">
      <c r="A35" s="100"/>
      <c r="B35" s="99" t="s">
        <v>32</v>
      </c>
      <c r="C35" s="105" t="s">
        <v>78</v>
      </c>
      <c r="D35" s="100"/>
      <c r="E35" s="100"/>
      <c r="F35" s="100"/>
      <c r="G35" s="218"/>
      <c r="H35" s="249">
        <v>593264</v>
      </c>
      <c r="I35" s="61"/>
      <c r="J35" s="75">
        <f t="shared" si="0"/>
        <v>593264</v>
      </c>
      <c r="K35" s="249">
        <v>589367</v>
      </c>
      <c r="L35" s="61"/>
      <c r="M35" s="75">
        <f t="shared" si="1"/>
        <v>589367</v>
      </c>
      <c r="N35" s="130"/>
    </row>
    <row r="36" spans="1:14" s="62" customFormat="1" ht="16.5" thickBot="1">
      <c r="A36" s="100"/>
      <c r="B36" s="99" t="s">
        <v>36</v>
      </c>
      <c r="C36" s="105" t="s">
        <v>79</v>
      </c>
      <c r="D36" s="100"/>
      <c r="E36" s="100"/>
      <c r="F36" s="100"/>
      <c r="G36" s="218"/>
      <c r="H36" s="60"/>
      <c r="I36" s="61"/>
      <c r="J36" s="75">
        <f t="shared" si="0"/>
        <v>0</v>
      </c>
      <c r="K36" s="60"/>
      <c r="L36" s="61"/>
      <c r="M36" s="75">
        <f t="shared" si="1"/>
        <v>0</v>
      </c>
      <c r="N36" s="130"/>
    </row>
    <row r="37" spans="1:14" s="62" customFormat="1" ht="16.5" thickBot="1">
      <c r="A37" s="100"/>
      <c r="B37" s="99" t="s">
        <v>39</v>
      </c>
      <c r="C37" s="105" t="s">
        <v>175</v>
      </c>
      <c r="D37" s="100"/>
      <c r="E37" s="100"/>
      <c r="F37" s="100"/>
      <c r="G37" s="218" t="s">
        <v>170</v>
      </c>
      <c r="H37" s="249">
        <v>21388964</v>
      </c>
      <c r="I37" s="250">
        <v>6467384</v>
      </c>
      <c r="J37" s="75">
        <f t="shared" si="0"/>
        <v>27856348</v>
      </c>
      <c r="K37" s="249">
        <v>18911458</v>
      </c>
      <c r="L37" s="250">
        <v>1439235</v>
      </c>
      <c r="M37" s="75">
        <f t="shared" si="1"/>
        <v>20350693</v>
      </c>
      <c r="N37" s="130"/>
    </row>
    <row r="38" spans="1:14" s="62" customFormat="1" ht="16.5" thickBot="1">
      <c r="A38" s="100"/>
      <c r="B38" s="99" t="s">
        <v>40</v>
      </c>
      <c r="C38" s="105" t="s">
        <v>80</v>
      </c>
      <c r="D38" s="100"/>
      <c r="E38" s="100"/>
      <c r="F38" s="100"/>
      <c r="G38" s="218"/>
      <c r="H38" s="86">
        <f>H39+H40+H41+H42</f>
        <v>7895224</v>
      </c>
      <c r="I38" s="87">
        <f>I39+I40+I41+I42</f>
        <v>35006</v>
      </c>
      <c r="J38" s="75">
        <f t="shared" si="0"/>
        <v>7930230</v>
      </c>
      <c r="K38" s="86">
        <f>K39+K40+K41+K42</f>
        <v>6146569</v>
      </c>
      <c r="L38" s="87">
        <f>L39+L40+L41+L42</f>
        <v>24310</v>
      </c>
      <c r="M38" s="75">
        <f t="shared" si="1"/>
        <v>6170879</v>
      </c>
      <c r="N38" s="130"/>
    </row>
    <row r="39" spans="2:14" ht="15.75">
      <c r="B39" s="101"/>
      <c r="C39" s="102" t="s">
        <v>5</v>
      </c>
      <c r="D39" s="103" t="s">
        <v>81</v>
      </c>
      <c r="E39" s="103"/>
      <c r="F39" s="103"/>
      <c r="G39" s="219"/>
      <c r="H39" s="246">
        <v>208517</v>
      </c>
      <c r="I39" s="247">
        <v>0</v>
      </c>
      <c r="J39" s="76">
        <f t="shared" si="0"/>
        <v>208517</v>
      </c>
      <c r="K39" s="246">
        <v>101586</v>
      </c>
      <c r="L39" s="247">
        <v>0</v>
      </c>
      <c r="M39" s="76">
        <f t="shared" si="1"/>
        <v>101586</v>
      </c>
      <c r="N39" s="125"/>
    </row>
    <row r="40" spans="2:14" ht="15.75">
      <c r="B40" s="101"/>
      <c r="C40" s="102" t="s">
        <v>7</v>
      </c>
      <c r="D40" s="103" t="s">
        <v>82</v>
      </c>
      <c r="E40" s="103"/>
      <c r="F40" s="103"/>
      <c r="G40" s="219"/>
      <c r="H40" s="246">
        <v>3998133</v>
      </c>
      <c r="I40" s="247">
        <v>0</v>
      </c>
      <c r="J40" s="76">
        <f t="shared" si="0"/>
        <v>3998133</v>
      </c>
      <c r="K40" s="246">
        <v>3547761</v>
      </c>
      <c r="L40" s="247">
        <v>0</v>
      </c>
      <c r="M40" s="76">
        <f t="shared" si="1"/>
        <v>3547761</v>
      </c>
      <c r="N40" s="125"/>
    </row>
    <row r="41" spans="2:14" ht="15.75">
      <c r="B41" s="101"/>
      <c r="C41" s="102" t="s">
        <v>9</v>
      </c>
      <c r="D41" s="103" t="s">
        <v>83</v>
      </c>
      <c r="E41" s="103"/>
      <c r="F41" s="103"/>
      <c r="G41" s="219"/>
      <c r="H41" s="246">
        <v>3453778</v>
      </c>
      <c r="I41" s="247">
        <v>0</v>
      </c>
      <c r="J41" s="76">
        <f t="shared" si="0"/>
        <v>3453778</v>
      </c>
      <c r="K41" s="246">
        <v>2189648</v>
      </c>
      <c r="L41" s="247">
        <v>0</v>
      </c>
      <c r="M41" s="76">
        <f t="shared" si="1"/>
        <v>2189648</v>
      </c>
      <c r="N41" s="125"/>
    </row>
    <row r="42" spans="2:14" ht="15.75">
      <c r="B42" s="101"/>
      <c r="C42" s="102" t="s">
        <v>21</v>
      </c>
      <c r="D42" s="103" t="s">
        <v>84</v>
      </c>
      <c r="E42" s="103"/>
      <c r="F42" s="103"/>
      <c r="G42" s="219"/>
      <c r="H42" s="246">
        <v>234796</v>
      </c>
      <c r="I42" s="247">
        <v>35006</v>
      </c>
      <c r="J42" s="76">
        <f t="shared" si="0"/>
        <v>269802</v>
      </c>
      <c r="K42" s="246">
        <v>307574</v>
      </c>
      <c r="L42" s="247">
        <v>24310</v>
      </c>
      <c r="M42" s="76">
        <f t="shared" si="1"/>
        <v>331884</v>
      </c>
      <c r="N42" s="125"/>
    </row>
    <row r="43" spans="1:14" s="62" customFormat="1" ht="16.5" thickBot="1">
      <c r="A43" s="100"/>
      <c r="B43" s="99" t="s">
        <v>41</v>
      </c>
      <c r="C43" s="107" t="s">
        <v>177</v>
      </c>
      <c r="D43" s="100"/>
      <c r="E43" s="100"/>
      <c r="F43" s="100"/>
      <c r="G43" s="218" t="s">
        <v>174</v>
      </c>
      <c r="H43" s="249">
        <v>3634396</v>
      </c>
      <c r="I43" s="250">
        <v>859133</v>
      </c>
      <c r="J43" s="75">
        <f t="shared" si="0"/>
        <v>4493529</v>
      </c>
      <c r="K43" s="249">
        <v>2803975</v>
      </c>
      <c r="L43" s="250">
        <v>608731</v>
      </c>
      <c r="M43" s="75">
        <f t="shared" si="1"/>
        <v>3412706</v>
      </c>
      <c r="N43" s="130"/>
    </row>
    <row r="44" spans="1:14" s="62" customFormat="1" ht="16.5" thickBot="1">
      <c r="A44" s="100"/>
      <c r="B44" s="99" t="s">
        <v>44</v>
      </c>
      <c r="C44" s="107" t="s">
        <v>179</v>
      </c>
      <c r="D44" s="100"/>
      <c r="E44" s="100"/>
      <c r="F44" s="100"/>
      <c r="G44" s="218" t="s">
        <v>176</v>
      </c>
      <c r="H44" s="86">
        <f>H45+H48+H52+H53+H54+H55</f>
        <v>49369976</v>
      </c>
      <c r="I44" s="87">
        <f>I45+I48+I52+I53+I54+I55</f>
        <v>0</v>
      </c>
      <c r="J44" s="75">
        <f t="shared" si="0"/>
        <v>49369976</v>
      </c>
      <c r="K44" s="86">
        <f>K45+K48+K52+K53+K54+K55</f>
        <v>39208807</v>
      </c>
      <c r="L44" s="87">
        <f>L45+L48+L52+L53+L54+L55</f>
        <v>0</v>
      </c>
      <c r="M44" s="75">
        <f t="shared" si="1"/>
        <v>39208807</v>
      </c>
      <c r="N44" s="130"/>
    </row>
    <row r="45" spans="2:14" ht="15.75">
      <c r="B45" s="101"/>
      <c r="C45" s="102" t="s">
        <v>5</v>
      </c>
      <c r="D45" s="103" t="s">
        <v>158</v>
      </c>
      <c r="E45" s="103"/>
      <c r="F45" s="103"/>
      <c r="G45" s="219"/>
      <c r="H45" s="90">
        <f>H46+H47</f>
        <v>20000000</v>
      </c>
      <c r="I45" s="91">
        <f>I46+I47</f>
        <v>0</v>
      </c>
      <c r="J45" s="76">
        <f t="shared" si="0"/>
        <v>20000000</v>
      </c>
      <c r="K45" s="90">
        <f>K46+K47</f>
        <v>20000000</v>
      </c>
      <c r="L45" s="91">
        <f>L46+L47</f>
        <v>0</v>
      </c>
      <c r="M45" s="76">
        <f t="shared" si="1"/>
        <v>20000000</v>
      </c>
      <c r="N45" s="125"/>
    </row>
    <row r="46" spans="2:14" ht="15.75">
      <c r="B46" s="101"/>
      <c r="C46" s="106"/>
      <c r="D46" s="103" t="s">
        <v>85</v>
      </c>
      <c r="E46" s="103"/>
      <c r="F46" s="103"/>
      <c r="G46" s="222"/>
      <c r="H46" s="251">
        <v>20000000</v>
      </c>
      <c r="I46" s="69"/>
      <c r="J46" s="76">
        <f t="shared" si="0"/>
        <v>20000000</v>
      </c>
      <c r="K46" s="251">
        <v>20000000</v>
      </c>
      <c r="L46" s="69"/>
      <c r="M46" s="76">
        <f t="shared" si="1"/>
        <v>20000000</v>
      </c>
      <c r="N46" s="125"/>
    </row>
    <row r="47" spans="2:14" ht="15.75">
      <c r="B47" s="101"/>
      <c r="C47" s="106"/>
      <c r="D47" s="103" t="s">
        <v>86</v>
      </c>
      <c r="E47" s="103"/>
      <c r="F47" s="103"/>
      <c r="G47" s="223"/>
      <c r="H47" s="67"/>
      <c r="I47" s="68"/>
      <c r="J47" s="76">
        <f t="shared" si="0"/>
        <v>0</v>
      </c>
      <c r="K47" s="67"/>
      <c r="L47" s="68"/>
      <c r="M47" s="76">
        <f t="shared" si="1"/>
        <v>0</v>
      </c>
      <c r="N47" s="125"/>
    </row>
    <row r="48" spans="2:14" ht="15.75">
      <c r="B48" s="101"/>
      <c r="C48" s="102" t="s">
        <v>7</v>
      </c>
      <c r="D48" s="104" t="s">
        <v>87</v>
      </c>
      <c r="E48" s="103"/>
      <c r="F48" s="103"/>
      <c r="G48" s="219"/>
      <c r="H48" s="90">
        <f>H49+H50+H51</f>
        <v>3813235</v>
      </c>
      <c r="I48" s="91">
        <f>I49+I50+I51</f>
        <v>0</v>
      </c>
      <c r="J48" s="76">
        <f t="shared" si="0"/>
        <v>3813235</v>
      </c>
      <c r="K48" s="90">
        <f>K49+K50+K51</f>
        <v>2797118</v>
      </c>
      <c r="L48" s="91">
        <f>L49+L50+L51</f>
        <v>0</v>
      </c>
      <c r="M48" s="76">
        <f t="shared" si="1"/>
        <v>2797118</v>
      </c>
      <c r="N48" s="125"/>
    </row>
    <row r="49" spans="2:14" ht="15.75">
      <c r="B49" s="101"/>
      <c r="C49" s="102"/>
      <c r="D49" s="106" t="s">
        <v>148</v>
      </c>
      <c r="E49" s="103"/>
      <c r="F49" s="103"/>
      <c r="G49" s="224"/>
      <c r="H49" s="252">
        <v>3813235</v>
      </c>
      <c r="I49" s="71"/>
      <c r="J49" s="76">
        <f t="shared" si="0"/>
        <v>3813235</v>
      </c>
      <c r="K49" s="252">
        <v>2797118</v>
      </c>
      <c r="L49" s="71"/>
      <c r="M49" s="76">
        <f t="shared" si="1"/>
        <v>2797118</v>
      </c>
      <c r="N49" s="125"/>
    </row>
    <row r="50" spans="2:14" ht="15.75">
      <c r="B50" s="101"/>
      <c r="C50" s="102"/>
      <c r="D50" s="104" t="s">
        <v>88</v>
      </c>
      <c r="E50" s="103"/>
      <c r="F50" s="103"/>
      <c r="G50" s="225"/>
      <c r="H50" s="72"/>
      <c r="I50" s="73"/>
      <c r="J50" s="76">
        <f t="shared" si="0"/>
        <v>0</v>
      </c>
      <c r="K50" s="72"/>
      <c r="L50" s="73"/>
      <c r="M50" s="76">
        <f t="shared" si="1"/>
        <v>0</v>
      </c>
      <c r="N50" s="125"/>
    </row>
    <row r="51" spans="2:14" ht="15.75">
      <c r="B51" s="101"/>
      <c r="C51" s="102"/>
      <c r="D51" s="104" t="s">
        <v>89</v>
      </c>
      <c r="E51" s="103"/>
      <c r="F51" s="103"/>
      <c r="G51" s="225"/>
      <c r="H51" s="72"/>
      <c r="I51" s="73"/>
      <c r="J51" s="76">
        <f t="shared" si="0"/>
        <v>0</v>
      </c>
      <c r="K51" s="72"/>
      <c r="L51" s="73"/>
      <c r="M51" s="76">
        <f t="shared" si="1"/>
        <v>0</v>
      </c>
      <c r="N51" s="125"/>
    </row>
    <row r="52" spans="2:14" ht="15.75">
      <c r="B52" s="101"/>
      <c r="C52" s="102" t="s">
        <v>9</v>
      </c>
      <c r="D52" s="106" t="s">
        <v>90</v>
      </c>
      <c r="E52" s="103"/>
      <c r="F52" s="103"/>
      <c r="G52" s="219"/>
      <c r="H52" s="246">
        <v>25556741</v>
      </c>
      <c r="I52" s="64"/>
      <c r="J52" s="76">
        <f t="shared" si="0"/>
        <v>25556741</v>
      </c>
      <c r="K52" s="246">
        <v>16411689</v>
      </c>
      <c r="L52" s="64"/>
      <c r="M52" s="76">
        <f t="shared" si="1"/>
        <v>16411689</v>
      </c>
      <c r="N52" s="125"/>
    </row>
    <row r="53" spans="2:14" ht="15.75">
      <c r="B53" s="101"/>
      <c r="C53" s="108" t="s">
        <v>21</v>
      </c>
      <c r="D53" s="103" t="s">
        <v>91</v>
      </c>
      <c r="E53" s="103"/>
      <c r="F53" s="103"/>
      <c r="G53" s="219"/>
      <c r="H53" s="63"/>
      <c r="I53" s="64"/>
      <c r="J53" s="76">
        <f t="shared" si="0"/>
        <v>0</v>
      </c>
      <c r="K53" s="63"/>
      <c r="L53" s="64"/>
      <c r="M53" s="76">
        <f t="shared" si="1"/>
        <v>0</v>
      </c>
      <c r="N53" s="125"/>
    </row>
    <row r="54" spans="2:14" ht="15.75">
      <c r="B54" s="101"/>
      <c r="C54" s="108" t="s">
        <v>55</v>
      </c>
      <c r="D54" s="103" t="s">
        <v>181</v>
      </c>
      <c r="E54" s="103"/>
      <c r="F54" s="103"/>
      <c r="G54" s="219" t="s">
        <v>178</v>
      </c>
      <c r="H54" s="63"/>
      <c r="I54" s="64"/>
      <c r="J54" s="76">
        <f t="shared" si="0"/>
        <v>0</v>
      </c>
      <c r="K54" s="63"/>
      <c r="L54" s="64"/>
      <c r="M54" s="76">
        <f t="shared" si="1"/>
        <v>0</v>
      </c>
      <c r="N54" s="125"/>
    </row>
    <row r="55" spans="2:14" ht="15.75">
      <c r="B55" s="101"/>
      <c r="C55" s="108" t="s">
        <v>57</v>
      </c>
      <c r="D55" s="103" t="s">
        <v>92</v>
      </c>
      <c r="E55" s="103"/>
      <c r="F55" s="103"/>
      <c r="G55" s="219"/>
      <c r="H55" s="90">
        <f>H56+H57</f>
        <v>0</v>
      </c>
      <c r="I55" s="91">
        <f>I56+I57</f>
        <v>0</v>
      </c>
      <c r="J55" s="76">
        <f t="shared" si="0"/>
        <v>0</v>
      </c>
      <c r="K55" s="90">
        <f>K56+K57</f>
        <v>0</v>
      </c>
      <c r="L55" s="91">
        <f>L56+L57</f>
        <v>0</v>
      </c>
      <c r="M55" s="76">
        <f t="shared" si="1"/>
        <v>0</v>
      </c>
      <c r="N55" s="125"/>
    </row>
    <row r="56" spans="2:14" ht="15.75">
      <c r="B56" s="101"/>
      <c r="C56" s="106"/>
      <c r="D56" s="103" t="s">
        <v>93</v>
      </c>
      <c r="E56" s="103"/>
      <c r="F56" s="103"/>
      <c r="G56" s="224"/>
      <c r="H56" s="70"/>
      <c r="I56" s="71"/>
      <c r="J56" s="76">
        <f t="shared" si="0"/>
        <v>0</v>
      </c>
      <c r="K56" s="70"/>
      <c r="L56" s="71"/>
      <c r="M56" s="76">
        <f t="shared" si="1"/>
        <v>0</v>
      </c>
      <c r="N56" s="125"/>
    </row>
    <row r="57" spans="2:14" ht="15.75">
      <c r="B57" s="101"/>
      <c r="C57" s="106"/>
      <c r="D57" s="103" t="s">
        <v>94</v>
      </c>
      <c r="E57" s="103"/>
      <c r="F57" s="103"/>
      <c r="G57" s="225"/>
      <c r="H57" s="72"/>
      <c r="I57" s="73"/>
      <c r="J57" s="76">
        <f t="shared" si="0"/>
        <v>0</v>
      </c>
      <c r="K57" s="72"/>
      <c r="L57" s="73"/>
      <c r="M57" s="76">
        <f t="shared" si="1"/>
        <v>0</v>
      </c>
      <c r="N57" s="125"/>
    </row>
    <row r="58" spans="1:14" s="62" customFormat="1" ht="16.5" thickBot="1">
      <c r="A58" s="100"/>
      <c r="B58" s="99" t="s">
        <v>47</v>
      </c>
      <c r="C58" s="107" t="s">
        <v>95</v>
      </c>
      <c r="D58" s="100"/>
      <c r="E58" s="100"/>
      <c r="F58" s="100"/>
      <c r="G58" s="218"/>
      <c r="H58" s="86">
        <f>H59+H60</f>
        <v>15351150</v>
      </c>
      <c r="I58" s="87">
        <f>I59+I60</f>
        <v>0</v>
      </c>
      <c r="J58" s="75">
        <f>H58+I58</f>
        <v>15351150</v>
      </c>
      <c r="K58" s="86">
        <f>K59+K60</f>
        <v>10161169</v>
      </c>
      <c r="L58" s="87">
        <f>L59+L60</f>
        <v>0</v>
      </c>
      <c r="M58" s="75">
        <f>K58+L58</f>
        <v>10161169</v>
      </c>
      <c r="N58" s="130"/>
    </row>
    <row r="59" spans="2:14" ht="15.75">
      <c r="B59" s="101"/>
      <c r="C59" s="102" t="s">
        <v>5</v>
      </c>
      <c r="D59" s="104" t="s">
        <v>96</v>
      </c>
      <c r="E59" s="103"/>
      <c r="F59" s="103"/>
      <c r="G59" s="219"/>
      <c r="H59" s="246">
        <v>15351150</v>
      </c>
      <c r="I59" s="64"/>
      <c r="J59" s="76">
        <f>H59+I59</f>
        <v>15351150</v>
      </c>
      <c r="K59" s="246">
        <v>10161169</v>
      </c>
      <c r="L59" s="64"/>
      <c r="M59" s="76">
        <f>K59+L59</f>
        <v>10161169</v>
      </c>
      <c r="N59" s="125"/>
    </row>
    <row r="60" spans="2:14" ht="15.75">
      <c r="B60" s="101"/>
      <c r="C60" s="102" t="s">
        <v>7</v>
      </c>
      <c r="D60" s="104" t="s">
        <v>97</v>
      </c>
      <c r="E60" s="103"/>
      <c r="F60" s="103"/>
      <c r="G60" s="219"/>
      <c r="H60" s="63"/>
      <c r="I60" s="64"/>
      <c r="J60" s="76">
        <f>H60+I60</f>
        <v>0</v>
      </c>
      <c r="K60" s="63"/>
      <c r="L60" s="64"/>
      <c r="M60" s="76">
        <f>K60+L60</f>
        <v>0</v>
      </c>
      <c r="N60" s="125"/>
    </row>
    <row r="61" spans="2:14" ht="15.75">
      <c r="B61" s="101"/>
      <c r="C61" s="106"/>
      <c r="D61" s="103"/>
      <c r="E61" s="103"/>
      <c r="F61" s="103"/>
      <c r="G61" s="226"/>
      <c r="H61" s="74"/>
      <c r="I61" s="11"/>
      <c r="J61" s="81"/>
      <c r="K61" s="74"/>
      <c r="L61" s="11"/>
      <c r="M61" s="81"/>
      <c r="N61" s="125"/>
    </row>
    <row r="62" spans="1:14" s="62" customFormat="1" ht="16.5" thickBot="1">
      <c r="A62" s="100"/>
      <c r="B62" s="99"/>
      <c r="C62" s="107" t="s">
        <v>182</v>
      </c>
      <c r="D62" s="100"/>
      <c r="E62" s="100"/>
      <c r="F62" s="100"/>
      <c r="G62" s="227" t="s">
        <v>180</v>
      </c>
      <c r="H62" s="92">
        <f>H58+H44+H43+H38+H37+H36+H35+H32+H28+H24+H17+H16+H9+H23</f>
        <v>313038786</v>
      </c>
      <c r="I62" s="93">
        <f>I58+I44+I43+I38+I37+I36+I35+I32+I28+I24+I23+I17+I16+I9</f>
        <v>383693969</v>
      </c>
      <c r="J62" s="82">
        <f>H62+I62</f>
        <v>696732755</v>
      </c>
      <c r="K62" s="92">
        <f>K58+K44+K43+K38+K37+K36+K35+K32+K28+K24+K17+K16+K9+K23</f>
        <v>262804399</v>
      </c>
      <c r="L62" s="93">
        <f>L58+L44+L43+L38+L37+L36+L35+L32+L28+L24+L23+L17+L16+L9</f>
        <v>309480312</v>
      </c>
      <c r="M62" s="82">
        <f>K62+L62</f>
        <v>572284711</v>
      </c>
      <c r="N62" s="130"/>
    </row>
    <row r="63" spans="2:14" ht="16.5" thickTop="1">
      <c r="B63" s="94"/>
      <c r="C63" s="95"/>
      <c r="D63" s="96"/>
      <c r="E63" s="96"/>
      <c r="F63" s="97"/>
      <c r="G63" s="226"/>
      <c r="H63" s="74"/>
      <c r="I63" s="11"/>
      <c r="J63" s="81"/>
      <c r="K63" s="74"/>
      <c r="L63" s="11"/>
      <c r="M63" s="81"/>
      <c r="N63" s="125"/>
    </row>
    <row r="64" spans="2:14" ht="15.75">
      <c r="B64" s="101"/>
      <c r="C64" s="106" t="s">
        <v>184</v>
      </c>
      <c r="D64" s="103"/>
      <c r="E64" s="103"/>
      <c r="F64" s="109"/>
      <c r="G64" s="226" t="s">
        <v>183</v>
      </c>
      <c r="H64" s="74"/>
      <c r="I64" s="11"/>
      <c r="J64" s="81"/>
      <c r="K64" s="74"/>
      <c r="L64" s="11"/>
      <c r="M64" s="81"/>
      <c r="N64" s="125"/>
    </row>
    <row r="65" spans="2:14" ht="15.75">
      <c r="B65" s="101"/>
      <c r="C65" s="106"/>
      <c r="D65" s="103"/>
      <c r="E65" s="103"/>
      <c r="F65" s="109"/>
      <c r="G65" s="226"/>
      <c r="H65" s="74"/>
      <c r="I65" s="11"/>
      <c r="J65" s="81"/>
      <c r="K65" s="74"/>
      <c r="L65" s="11"/>
      <c r="M65" s="81"/>
      <c r="N65" s="125"/>
    </row>
    <row r="66" spans="2:14" ht="16.5" thickBot="1">
      <c r="B66" s="101" t="s">
        <v>3</v>
      </c>
      <c r="C66" s="106" t="s">
        <v>186</v>
      </c>
      <c r="D66" s="103"/>
      <c r="E66" s="103"/>
      <c r="F66" s="109"/>
      <c r="G66" s="228" t="s">
        <v>185</v>
      </c>
      <c r="H66" s="253">
        <v>8806564</v>
      </c>
      <c r="I66" s="254">
        <v>29677837</v>
      </c>
      <c r="J66" s="83">
        <f>H66+I66</f>
        <v>38484401</v>
      </c>
      <c r="K66" s="253">
        <v>7006752</v>
      </c>
      <c r="L66" s="254">
        <v>11017673</v>
      </c>
      <c r="M66" s="83">
        <f>K66+L66</f>
        <v>18024425</v>
      </c>
      <c r="N66" s="125"/>
    </row>
    <row r="67" spans="2:14" ht="16.5" thickBot="1">
      <c r="B67" s="101" t="s">
        <v>11</v>
      </c>
      <c r="C67" s="104" t="s">
        <v>188</v>
      </c>
      <c r="D67" s="103"/>
      <c r="E67" s="103"/>
      <c r="F67" s="109"/>
      <c r="G67" s="228" t="s">
        <v>187</v>
      </c>
      <c r="H67" s="253">
        <v>68318351</v>
      </c>
      <c r="I67" s="254">
        <v>818854</v>
      </c>
      <c r="J67" s="83">
        <f>H67+I67</f>
        <v>69137205</v>
      </c>
      <c r="K67" s="253">
        <v>66125321</v>
      </c>
      <c r="L67" s="254">
        <v>477899</v>
      </c>
      <c r="M67" s="83">
        <f>K67+L67</f>
        <v>66603220</v>
      </c>
      <c r="N67" s="125"/>
    </row>
    <row r="68" spans="2:14" ht="16.5" thickBot="1">
      <c r="B68" s="101" t="s">
        <v>15</v>
      </c>
      <c r="C68" s="106" t="s">
        <v>190</v>
      </c>
      <c r="D68" s="103"/>
      <c r="E68" s="103"/>
      <c r="F68" s="109"/>
      <c r="G68" s="228" t="s">
        <v>189</v>
      </c>
      <c r="H68" s="253">
        <v>0</v>
      </c>
      <c r="I68" s="254">
        <v>0</v>
      </c>
      <c r="J68" s="83">
        <f>H68+I68</f>
        <v>0</v>
      </c>
      <c r="K68" s="253">
        <v>0</v>
      </c>
      <c r="L68" s="254">
        <v>0</v>
      </c>
      <c r="M68" s="83">
        <f>K68+L68</f>
        <v>0</v>
      </c>
      <c r="N68" s="125"/>
    </row>
    <row r="69" spans="2:14" ht="16.5" thickBot="1">
      <c r="B69" s="101" t="s">
        <v>16</v>
      </c>
      <c r="C69" s="106" t="s">
        <v>159</v>
      </c>
      <c r="D69" s="103"/>
      <c r="E69" s="103"/>
      <c r="F69" s="109"/>
      <c r="G69" s="228"/>
      <c r="H69" s="253">
        <v>1301757647</v>
      </c>
      <c r="I69" s="255">
        <v>808184307</v>
      </c>
      <c r="J69" s="84">
        <f>H69+I69</f>
        <v>2109941954</v>
      </c>
      <c r="K69" s="253">
        <v>1168223171</v>
      </c>
      <c r="L69" s="255">
        <v>660038256</v>
      </c>
      <c r="M69" s="84">
        <f>K69+L69</f>
        <v>1828261427</v>
      </c>
      <c r="N69" s="125"/>
    </row>
    <row r="70" spans="1:14" s="133" customFormat="1" ht="16.5" thickBot="1">
      <c r="A70" s="100"/>
      <c r="B70" s="110"/>
      <c r="C70" s="111" t="s">
        <v>98</v>
      </c>
      <c r="D70" s="93"/>
      <c r="E70" s="93"/>
      <c r="F70" s="112"/>
      <c r="G70" s="209"/>
      <c r="H70" s="92">
        <f>H66+H67+H68+H69</f>
        <v>1378882562</v>
      </c>
      <c r="I70" s="93">
        <f>I66+I67+I68+I69</f>
        <v>838680998</v>
      </c>
      <c r="J70" s="85">
        <f>H70+I70</f>
        <v>2217563560</v>
      </c>
      <c r="K70" s="92">
        <f>K66+K67+K68+K69</f>
        <v>1241355244</v>
      </c>
      <c r="L70" s="93">
        <f>L66+L67+L68+L69</f>
        <v>671533828</v>
      </c>
      <c r="M70" s="82">
        <f>K70+L70</f>
        <v>1912889072</v>
      </c>
      <c r="N70" s="130"/>
    </row>
    <row r="71" spans="1:14" s="131" customFormat="1" ht="16.5" thickTop="1">
      <c r="A71" s="103"/>
      <c r="B71" s="101"/>
      <c r="C71" s="106"/>
      <c r="D71" s="103"/>
      <c r="E71" s="103"/>
      <c r="F71" s="103"/>
      <c r="G71" s="102"/>
      <c r="H71" s="103"/>
      <c r="I71" s="103"/>
      <c r="J71" s="103"/>
      <c r="K71" s="103"/>
      <c r="L71" s="103"/>
      <c r="M71" s="103"/>
      <c r="N71" s="125"/>
    </row>
    <row r="72" spans="1:14" s="131" customFormat="1" ht="15.75">
      <c r="A72" s="103"/>
      <c r="B72" s="101"/>
      <c r="C72" s="106"/>
      <c r="D72" s="103"/>
      <c r="E72" s="103"/>
      <c r="F72" s="103"/>
      <c r="G72" s="102"/>
      <c r="H72" s="103"/>
      <c r="I72" s="103"/>
      <c r="J72" s="103"/>
      <c r="K72" s="103"/>
      <c r="L72" s="103"/>
      <c r="M72" s="103"/>
      <c r="N72" s="125"/>
    </row>
    <row r="73" spans="1:14" s="131" customFormat="1" ht="16.5" thickBot="1">
      <c r="A73" s="125"/>
      <c r="B73" s="134"/>
      <c r="C73" s="135"/>
      <c r="D73" s="136"/>
      <c r="E73" s="136"/>
      <c r="F73" s="136"/>
      <c r="G73" s="137"/>
      <c r="H73" s="136"/>
      <c r="I73" s="136"/>
      <c r="J73" s="136"/>
      <c r="K73" s="136"/>
      <c r="L73" s="136"/>
      <c r="M73" s="136"/>
      <c r="N73" s="132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D1">
      <selection activeCell="D11" sqref="D11"/>
    </sheetView>
  </sheetViews>
  <sheetFormatPr defaultColWidth="9.140625" defaultRowHeight="12.75"/>
  <cols>
    <col min="1" max="1" width="6.00390625" style="1" customWidth="1"/>
    <col min="2" max="2" width="9.140625" style="25" customWidth="1"/>
    <col min="3" max="3" width="9.140625" style="26" customWidth="1"/>
    <col min="4" max="4" width="49.00390625" style="26" customWidth="1"/>
    <col min="5" max="5" width="9.140625" style="26" customWidth="1"/>
    <col min="6" max="6" width="13.7109375" style="26" customWidth="1"/>
    <col min="7" max="7" width="9.8515625" style="27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28"/>
      <c r="C2" s="29"/>
      <c r="D2" s="30"/>
      <c r="E2" s="30"/>
      <c r="F2" s="30"/>
      <c r="G2" s="31"/>
      <c r="H2" s="4"/>
      <c r="I2" s="5"/>
      <c r="J2" s="6"/>
    </row>
    <row r="3" spans="2:10" ht="16.5" thickTop="1">
      <c r="B3" s="32"/>
      <c r="C3" s="33"/>
      <c r="D3" s="33"/>
      <c r="E3" s="33"/>
      <c r="F3" s="33"/>
      <c r="G3" s="34"/>
      <c r="H3" s="7"/>
      <c r="I3" s="7"/>
      <c r="J3" s="8"/>
    </row>
    <row r="4" spans="1:10" ht="15.75">
      <c r="A4" s="9"/>
      <c r="B4" s="35"/>
      <c r="C4" s="36"/>
      <c r="D4" s="273" t="str">
        <f>Pasifler!F3</f>
        <v>TÜRK EKONOMİ BANKASI A.Ş., (KIBRIS ŞUBELERİ)</v>
      </c>
      <c r="E4" s="274"/>
      <c r="F4" s="274"/>
      <c r="G4" s="37"/>
      <c r="H4" s="11"/>
      <c r="I4" s="11"/>
      <c r="J4" s="9"/>
    </row>
    <row r="5" spans="2:10" ht="15.75">
      <c r="B5" s="35"/>
      <c r="C5" s="36"/>
      <c r="D5" s="275" t="s">
        <v>227</v>
      </c>
      <c r="E5" s="275"/>
      <c r="F5" s="275"/>
      <c r="G5" s="38"/>
      <c r="H5" s="11"/>
      <c r="I5" s="11"/>
      <c r="J5" s="9"/>
    </row>
    <row r="6" spans="2:10" ht="15.75">
      <c r="B6" s="35"/>
      <c r="C6" s="36"/>
      <c r="D6" s="276" t="s">
        <v>228</v>
      </c>
      <c r="E6" s="276"/>
      <c r="F6" s="276"/>
      <c r="G6" s="38"/>
      <c r="H6" s="11"/>
      <c r="I6" s="11"/>
      <c r="J6" s="9"/>
    </row>
    <row r="7" spans="2:10" ht="15.75">
      <c r="B7" s="35"/>
      <c r="C7" s="36"/>
      <c r="D7" s="36"/>
      <c r="E7" s="36"/>
      <c r="F7" s="36"/>
      <c r="G7" s="40" t="s">
        <v>164</v>
      </c>
      <c r="H7" s="12" t="s">
        <v>0</v>
      </c>
      <c r="I7" s="12" t="s">
        <v>1</v>
      </c>
      <c r="J7" s="13"/>
    </row>
    <row r="8" spans="2:10" ht="16.5" thickBot="1">
      <c r="B8" s="35"/>
      <c r="C8" s="36"/>
      <c r="D8" s="41"/>
      <c r="E8" s="36"/>
      <c r="F8" s="36"/>
      <c r="G8" s="40"/>
      <c r="H8" s="208" t="str">
        <f>Aktifler!I7</f>
        <v>(31.12.2016)</v>
      </c>
      <c r="I8" s="208" t="str">
        <f>Aktifler!L7</f>
        <v>(31.12.2015)</v>
      </c>
      <c r="J8" s="13"/>
    </row>
    <row r="9" spans="2:10" ht="16.5" thickBot="1">
      <c r="B9" s="35"/>
      <c r="C9" s="36"/>
      <c r="D9" s="36"/>
      <c r="E9" s="36"/>
      <c r="F9" s="36"/>
      <c r="G9" s="42"/>
      <c r="H9" s="14"/>
      <c r="I9" s="14"/>
      <c r="J9" s="13"/>
    </row>
    <row r="10" spans="2:10" ht="16.5" thickBot="1">
      <c r="B10" s="35" t="s">
        <v>3</v>
      </c>
      <c r="C10" s="41" t="s">
        <v>209</v>
      </c>
      <c r="D10" s="36"/>
      <c r="E10" s="36"/>
      <c r="F10" s="36"/>
      <c r="G10" s="229" t="s">
        <v>183</v>
      </c>
      <c r="H10" s="53">
        <f>H11+H19+H20+H25+H28</f>
        <v>82120262</v>
      </c>
      <c r="I10" s="53">
        <f>I11+I19+I20+I25+I28</f>
        <v>67637448</v>
      </c>
      <c r="J10" s="9"/>
    </row>
    <row r="11" spans="2:10" ht="15.75">
      <c r="B11" s="35"/>
      <c r="C11" s="39" t="s">
        <v>5</v>
      </c>
      <c r="D11" s="36" t="s">
        <v>99</v>
      </c>
      <c r="E11" s="36"/>
      <c r="F11" s="36"/>
      <c r="G11" s="230"/>
      <c r="H11" s="54">
        <f>H12+H15+H18</f>
        <v>41841572</v>
      </c>
      <c r="I11" s="54">
        <f>I12+I15+I18</f>
        <v>34152422</v>
      </c>
      <c r="J11" s="9"/>
    </row>
    <row r="12" spans="2:10" ht="15.75">
      <c r="B12" s="35"/>
      <c r="C12" s="43"/>
      <c r="D12" s="36" t="s">
        <v>100</v>
      </c>
      <c r="E12" s="36"/>
      <c r="F12" s="36"/>
      <c r="G12" s="231"/>
      <c r="H12" s="55">
        <f>H13+H14</f>
        <v>31265408</v>
      </c>
      <c r="I12" s="55">
        <f>I13+I14</f>
        <v>23943334</v>
      </c>
      <c r="J12" s="9"/>
    </row>
    <row r="13" spans="2:10" ht="15.75">
      <c r="B13" s="35"/>
      <c r="C13" s="43"/>
      <c r="D13" s="36" t="s">
        <v>101</v>
      </c>
      <c r="E13" s="36"/>
      <c r="F13" s="36"/>
      <c r="G13" s="232"/>
      <c r="H13" s="256">
        <v>15350397</v>
      </c>
      <c r="I13" s="256">
        <v>12834261</v>
      </c>
      <c r="J13" s="9"/>
    </row>
    <row r="14" spans="2:10" ht="15.75">
      <c r="B14" s="35"/>
      <c r="C14" s="43"/>
      <c r="D14" s="36" t="s">
        <v>102</v>
      </c>
      <c r="E14" s="36"/>
      <c r="F14" s="36"/>
      <c r="G14" s="232"/>
      <c r="H14" s="256">
        <v>15915011</v>
      </c>
      <c r="I14" s="256">
        <v>11109073</v>
      </c>
      <c r="J14" s="9"/>
    </row>
    <row r="15" spans="2:10" ht="15.75">
      <c r="B15" s="35"/>
      <c r="C15" s="43"/>
      <c r="D15" s="44" t="s">
        <v>103</v>
      </c>
      <c r="E15" s="36"/>
      <c r="F15" s="36"/>
      <c r="G15" s="231"/>
      <c r="H15" s="55">
        <f>H16+H17</f>
        <v>10400259</v>
      </c>
      <c r="I15" s="55">
        <f>I16+I17</f>
        <v>10048005</v>
      </c>
      <c r="J15" s="9"/>
    </row>
    <row r="16" spans="2:10" ht="15.75">
      <c r="B16" s="35"/>
      <c r="C16" s="43"/>
      <c r="D16" s="36" t="s">
        <v>101</v>
      </c>
      <c r="E16" s="36"/>
      <c r="F16" s="36"/>
      <c r="G16" s="232"/>
      <c r="H16" s="256">
        <v>5842880</v>
      </c>
      <c r="I16" s="256">
        <v>5720322</v>
      </c>
      <c r="J16" s="9"/>
    </row>
    <row r="17" spans="2:10" ht="15.75">
      <c r="B17" s="35"/>
      <c r="C17" s="43"/>
      <c r="D17" s="36" t="s">
        <v>102</v>
      </c>
      <c r="E17" s="36"/>
      <c r="F17" s="36"/>
      <c r="G17" s="232"/>
      <c r="H17" s="256">
        <v>4557379</v>
      </c>
      <c r="I17" s="256">
        <v>4327683</v>
      </c>
      <c r="J17" s="9"/>
    </row>
    <row r="18" spans="2:10" ht="15.75">
      <c r="B18" s="35"/>
      <c r="C18" s="43"/>
      <c r="D18" s="36" t="s">
        <v>104</v>
      </c>
      <c r="E18" s="36"/>
      <c r="F18" s="36"/>
      <c r="G18" s="231"/>
      <c r="H18" s="257">
        <v>175905</v>
      </c>
      <c r="I18" s="257">
        <v>161083</v>
      </c>
      <c r="J18" s="9"/>
    </row>
    <row r="19" spans="2:10" ht="15.75">
      <c r="B19" s="35"/>
      <c r="C19" s="39" t="s">
        <v>7</v>
      </c>
      <c r="D19" s="36" t="s">
        <v>105</v>
      </c>
      <c r="E19" s="36"/>
      <c r="F19" s="36"/>
      <c r="G19" s="230"/>
      <c r="H19" s="258">
        <v>622555</v>
      </c>
      <c r="I19" s="258">
        <v>540875</v>
      </c>
      <c r="J19" s="9"/>
    </row>
    <row r="20" spans="2:10" ht="15.75">
      <c r="B20" s="35"/>
      <c r="C20" s="39" t="s">
        <v>9</v>
      </c>
      <c r="D20" s="36" t="s">
        <v>106</v>
      </c>
      <c r="E20" s="36"/>
      <c r="F20" s="36"/>
      <c r="G20" s="230"/>
      <c r="H20" s="54">
        <f>H21+H22+H23+H24</f>
        <v>39602094</v>
      </c>
      <c r="I20" s="54">
        <f>I21+I22+I23+I24</f>
        <v>32642490</v>
      </c>
      <c r="J20" s="9"/>
    </row>
    <row r="21" spans="2:10" ht="15.75">
      <c r="B21" s="35"/>
      <c r="C21" s="43"/>
      <c r="D21" s="36" t="s">
        <v>149</v>
      </c>
      <c r="E21" s="36"/>
      <c r="F21" s="36"/>
      <c r="G21" s="231"/>
      <c r="H21" s="259">
        <v>2127529</v>
      </c>
      <c r="I21" s="259">
        <v>2268274</v>
      </c>
      <c r="J21" s="9"/>
    </row>
    <row r="22" spans="2:10" ht="15.75">
      <c r="B22" s="35"/>
      <c r="C22" s="43"/>
      <c r="D22" s="36" t="s">
        <v>107</v>
      </c>
      <c r="E22" s="36"/>
      <c r="F22" s="36"/>
      <c r="G22" s="231"/>
      <c r="H22" s="259">
        <v>0</v>
      </c>
      <c r="I22" s="259">
        <v>0</v>
      </c>
      <c r="J22" s="9"/>
    </row>
    <row r="23" spans="2:10" ht="15.75">
      <c r="B23" s="35"/>
      <c r="C23" s="43"/>
      <c r="D23" s="36" t="s">
        <v>108</v>
      </c>
      <c r="E23" s="36"/>
      <c r="F23" s="36"/>
      <c r="G23" s="231"/>
      <c r="H23" s="259">
        <v>37474565</v>
      </c>
      <c r="I23" s="259">
        <v>30374216</v>
      </c>
      <c r="J23" s="9"/>
    </row>
    <row r="24" spans="2:10" ht="15.75">
      <c r="B24" s="35"/>
      <c r="C24" s="39"/>
      <c r="D24" s="43" t="s">
        <v>222</v>
      </c>
      <c r="E24" s="36"/>
      <c r="F24" s="36"/>
      <c r="G24" s="231"/>
      <c r="H24" s="16"/>
      <c r="I24" s="259">
        <v>0</v>
      </c>
      <c r="J24" s="9"/>
    </row>
    <row r="25" spans="2:10" ht="15.75">
      <c r="B25" s="35"/>
      <c r="C25" s="39" t="s">
        <v>21</v>
      </c>
      <c r="D25" s="36" t="s">
        <v>109</v>
      </c>
      <c r="E25" s="36"/>
      <c r="F25" s="36"/>
      <c r="G25" s="230"/>
      <c r="H25" s="54">
        <f>H26+H27</f>
        <v>46855</v>
      </c>
      <c r="I25" s="54">
        <f>I26+I27</f>
        <v>294037</v>
      </c>
      <c r="J25" s="9"/>
    </row>
    <row r="26" spans="2:10" ht="15.75">
      <c r="B26" s="35"/>
      <c r="C26" s="39"/>
      <c r="D26" s="36" t="s">
        <v>220</v>
      </c>
      <c r="E26" s="36"/>
      <c r="F26" s="36"/>
      <c r="G26" s="231"/>
      <c r="H26" s="259">
        <v>46855</v>
      </c>
      <c r="I26" s="259">
        <v>45853</v>
      </c>
      <c r="J26" s="9"/>
    </row>
    <row r="27" spans="2:10" ht="15.75">
      <c r="B27" s="35"/>
      <c r="C27" s="43"/>
      <c r="D27" s="36" t="s">
        <v>221</v>
      </c>
      <c r="E27" s="36"/>
      <c r="F27" s="36"/>
      <c r="G27" s="231"/>
      <c r="H27" s="16"/>
      <c r="I27" s="259">
        <v>248184</v>
      </c>
      <c r="J27" s="9"/>
    </row>
    <row r="28" spans="2:10" ht="15.75">
      <c r="B28" s="35"/>
      <c r="C28" s="39" t="s">
        <v>55</v>
      </c>
      <c r="D28" s="44" t="s">
        <v>210</v>
      </c>
      <c r="E28" s="36"/>
      <c r="F28" s="36"/>
      <c r="G28" s="230" t="s">
        <v>187</v>
      </c>
      <c r="H28" s="258">
        <v>7186</v>
      </c>
      <c r="I28" s="258">
        <v>7624</v>
      </c>
      <c r="J28" s="9"/>
    </row>
    <row r="29" spans="2:10" ht="15.75">
      <c r="B29" s="35"/>
      <c r="C29" s="43"/>
      <c r="D29" s="36"/>
      <c r="E29" s="36"/>
      <c r="F29" s="36"/>
      <c r="G29" s="233"/>
      <c r="H29" s="17"/>
      <c r="I29" s="17"/>
      <c r="J29" s="9"/>
    </row>
    <row r="30" spans="2:10" ht="16.5" thickBot="1">
      <c r="B30" s="45" t="s">
        <v>11</v>
      </c>
      <c r="C30" s="46" t="s">
        <v>211</v>
      </c>
      <c r="D30" s="36"/>
      <c r="E30" s="36"/>
      <c r="F30" s="36"/>
      <c r="G30" s="229" t="s">
        <v>183</v>
      </c>
      <c r="H30" s="53">
        <f>H31+H37+H44+H45+H50+H51</f>
        <v>57628983</v>
      </c>
      <c r="I30" s="53">
        <f>I31+I37+I44+I45+I50+I51</f>
        <v>47694402</v>
      </c>
      <c r="J30" s="9"/>
    </row>
    <row r="31" spans="2:10" ht="15.75">
      <c r="B31" s="35"/>
      <c r="C31" s="39" t="s">
        <v>5</v>
      </c>
      <c r="D31" s="36" t="s">
        <v>110</v>
      </c>
      <c r="E31" s="36"/>
      <c r="F31" s="36"/>
      <c r="G31" s="230"/>
      <c r="H31" s="54">
        <f>H32+H33+H34+H35+H36</f>
        <v>17716969</v>
      </c>
      <c r="I31" s="54">
        <f>I32+I33+I34+I35+I36</f>
        <v>14219298</v>
      </c>
      <c r="J31" s="9"/>
    </row>
    <row r="32" spans="2:10" ht="15.75">
      <c r="B32" s="35"/>
      <c r="C32" s="43"/>
      <c r="D32" s="44" t="s">
        <v>111</v>
      </c>
      <c r="E32" s="36"/>
      <c r="F32" s="36"/>
      <c r="G32" s="231"/>
      <c r="H32" s="259">
        <v>14718069</v>
      </c>
      <c r="I32" s="259">
        <v>11148039</v>
      </c>
      <c r="J32" s="9"/>
    </row>
    <row r="33" spans="2:10" ht="15.75">
      <c r="B33" s="35"/>
      <c r="C33" s="43"/>
      <c r="D33" s="44" t="s">
        <v>150</v>
      </c>
      <c r="E33" s="36"/>
      <c r="F33" s="36"/>
      <c r="G33" s="231"/>
      <c r="H33" s="259">
        <v>0</v>
      </c>
      <c r="I33" s="259">
        <v>5100</v>
      </c>
      <c r="J33" s="9"/>
    </row>
    <row r="34" spans="2:10" ht="15.75">
      <c r="B34" s="35"/>
      <c r="C34" s="43"/>
      <c r="D34" s="44" t="s">
        <v>151</v>
      </c>
      <c r="E34" s="36"/>
      <c r="F34" s="36"/>
      <c r="G34" s="231"/>
      <c r="H34" s="259">
        <v>2988510</v>
      </c>
      <c r="I34" s="259">
        <v>3061275</v>
      </c>
      <c r="J34" s="9"/>
    </row>
    <row r="35" spans="2:10" ht="15.75">
      <c r="B35" s="35"/>
      <c r="C35" s="43"/>
      <c r="D35" s="44" t="s">
        <v>152</v>
      </c>
      <c r="E35" s="36"/>
      <c r="F35" s="36"/>
      <c r="G35" s="231"/>
      <c r="H35" s="259">
        <v>10390</v>
      </c>
      <c r="I35" s="259">
        <v>4884</v>
      </c>
      <c r="J35" s="9"/>
    </row>
    <row r="36" spans="2:10" ht="15.75">
      <c r="B36" s="35"/>
      <c r="C36" s="43"/>
      <c r="D36" s="44" t="s">
        <v>153</v>
      </c>
      <c r="E36" s="36"/>
      <c r="F36" s="36"/>
      <c r="G36" s="231"/>
      <c r="H36" s="16"/>
      <c r="I36" s="259">
        <v>0</v>
      </c>
      <c r="J36" s="9"/>
    </row>
    <row r="37" spans="2:10" ht="15.75">
      <c r="B37" s="35"/>
      <c r="C37" s="39" t="s">
        <v>161</v>
      </c>
      <c r="D37" s="43" t="s">
        <v>162</v>
      </c>
      <c r="E37" s="36"/>
      <c r="F37" s="36"/>
      <c r="G37" s="230"/>
      <c r="H37" s="54">
        <f>H38+H39+H40+H41+H42+H43</f>
        <v>3290786</v>
      </c>
      <c r="I37" s="54">
        <f>I38+I39+I40+I41+I42+I43</f>
        <v>2834718</v>
      </c>
      <c r="J37" s="9"/>
    </row>
    <row r="38" spans="2:10" ht="15.75">
      <c r="B38" s="35"/>
      <c r="C38" s="43"/>
      <c r="D38" s="44" t="s">
        <v>111</v>
      </c>
      <c r="E38" s="36"/>
      <c r="F38" s="36"/>
      <c r="G38" s="231"/>
      <c r="H38" s="259">
        <v>2802002</v>
      </c>
      <c r="I38" s="259">
        <v>2373339</v>
      </c>
      <c r="J38" s="9"/>
    </row>
    <row r="39" spans="2:10" ht="15.75">
      <c r="B39" s="35"/>
      <c r="C39" s="43"/>
      <c r="D39" s="44" t="s">
        <v>150</v>
      </c>
      <c r="E39" s="36"/>
      <c r="F39" s="36"/>
      <c r="G39" s="231"/>
      <c r="H39" s="259">
        <v>0</v>
      </c>
      <c r="I39" s="259">
        <v>0</v>
      </c>
      <c r="J39" s="9"/>
    </row>
    <row r="40" spans="2:10" ht="15.75">
      <c r="B40" s="35"/>
      <c r="C40" s="43"/>
      <c r="D40" s="44" t="s">
        <v>151</v>
      </c>
      <c r="E40" s="36"/>
      <c r="F40" s="36"/>
      <c r="G40" s="231"/>
      <c r="H40" s="259">
        <v>488083</v>
      </c>
      <c r="I40" s="259">
        <v>340158</v>
      </c>
      <c r="J40" s="9"/>
    </row>
    <row r="41" spans="2:10" ht="15.75">
      <c r="B41" s="35"/>
      <c r="C41" s="43"/>
      <c r="D41" s="44" t="s">
        <v>152</v>
      </c>
      <c r="E41" s="36"/>
      <c r="F41" s="36"/>
      <c r="G41" s="231"/>
      <c r="H41" s="259">
        <v>0</v>
      </c>
      <c r="I41" s="259">
        <v>118376</v>
      </c>
      <c r="J41" s="9"/>
    </row>
    <row r="42" spans="2:10" ht="15.75">
      <c r="B42" s="35"/>
      <c r="C42" s="43"/>
      <c r="D42" s="44" t="s">
        <v>153</v>
      </c>
      <c r="E42" s="36"/>
      <c r="F42" s="36"/>
      <c r="G42" s="231"/>
      <c r="H42" s="259">
        <v>0</v>
      </c>
      <c r="I42" s="259">
        <v>0</v>
      </c>
      <c r="J42" s="9"/>
    </row>
    <row r="43" spans="2:10" ht="15.75">
      <c r="B43" s="35"/>
      <c r="C43" s="43"/>
      <c r="D43" s="44" t="s">
        <v>163</v>
      </c>
      <c r="E43" s="36"/>
      <c r="F43" s="36"/>
      <c r="G43" s="231"/>
      <c r="H43" s="259">
        <v>701</v>
      </c>
      <c r="I43" s="259">
        <v>2845</v>
      </c>
      <c r="J43" s="9"/>
    </row>
    <row r="44" spans="2:10" ht="15.75">
      <c r="B44" s="35"/>
      <c r="C44" s="39" t="s">
        <v>9</v>
      </c>
      <c r="D44" s="43" t="s">
        <v>223</v>
      </c>
      <c r="E44" s="36"/>
      <c r="F44" s="36"/>
      <c r="G44" s="230"/>
      <c r="H44" s="15"/>
      <c r="I44" s="15"/>
      <c r="J44" s="9"/>
    </row>
    <row r="45" spans="2:10" ht="15.75">
      <c r="B45" s="35"/>
      <c r="C45" s="39" t="s">
        <v>21</v>
      </c>
      <c r="D45" s="44" t="s">
        <v>112</v>
      </c>
      <c r="E45" s="36"/>
      <c r="F45" s="36"/>
      <c r="G45" s="230"/>
      <c r="H45" s="54">
        <f>H46+H47+H48+H49</f>
        <v>36576338</v>
      </c>
      <c r="I45" s="54">
        <f>I46+I47+I48+I49</f>
        <v>30589908</v>
      </c>
      <c r="J45" s="9"/>
    </row>
    <row r="46" spans="2:10" ht="15.75">
      <c r="B46" s="35"/>
      <c r="C46" s="43"/>
      <c r="D46" s="44" t="s">
        <v>154</v>
      </c>
      <c r="E46" s="36"/>
      <c r="F46" s="36"/>
      <c r="G46" s="231"/>
      <c r="H46" s="16"/>
      <c r="I46" s="16"/>
      <c r="J46" s="9"/>
    </row>
    <row r="47" spans="2:10" ht="15.75">
      <c r="B47" s="35"/>
      <c r="C47" s="43"/>
      <c r="D47" s="44" t="s">
        <v>113</v>
      </c>
      <c r="E47" s="36"/>
      <c r="F47" s="36"/>
      <c r="G47" s="231"/>
      <c r="H47" s="16"/>
      <c r="I47" s="16"/>
      <c r="J47" s="9"/>
    </row>
    <row r="48" spans="2:10" ht="15.75">
      <c r="B48" s="35"/>
      <c r="C48" s="43"/>
      <c r="D48" s="44" t="s">
        <v>114</v>
      </c>
      <c r="E48" s="36"/>
      <c r="F48" s="36"/>
      <c r="G48" s="231"/>
      <c r="H48" s="259">
        <v>36576338</v>
      </c>
      <c r="I48" s="259">
        <v>30589908</v>
      </c>
      <c r="J48" s="9"/>
    </row>
    <row r="49" spans="2:10" ht="15.75">
      <c r="B49" s="35"/>
      <c r="C49" s="43"/>
      <c r="D49" s="44" t="s">
        <v>115</v>
      </c>
      <c r="E49" s="36"/>
      <c r="F49" s="36"/>
      <c r="G49" s="231"/>
      <c r="H49" s="16"/>
      <c r="I49" s="16"/>
      <c r="J49" s="9"/>
    </row>
    <row r="50" spans="2:10" ht="15.75">
      <c r="B50" s="35"/>
      <c r="C50" s="39" t="s">
        <v>55</v>
      </c>
      <c r="D50" s="36" t="s">
        <v>116</v>
      </c>
      <c r="E50" s="36"/>
      <c r="F50" s="36"/>
      <c r="G50" s="230"/>
      <c r="H50" s="15"/>
      <c r="I50" s="15"/>
      <c r="J50" s="9"/>
    </row>
    <row r="51" spans="2:10" ht="15.75">
      <c r="B51" s="35"/>
      <c r="C51" s="39" t="s">
        <v>57</v>
      </c>
      <c r="D51" s="44" t="s">
        <v>212</v>
      </c>
      <c r="E51" s="36"/>
      <c r="F51" s="36"/>
      <c r="G51" s="230" t="s">
        <v>187</v>
      </c>
      <c r="H51" s="258">
        <v>44890</v>
      </c>
      <c r="I51" s="258">
        <v>50478</v>
      </c>
      <c r="J51" s="9"/>
    </row>
    <row r="52" spans="2:10" ht="15.75">
      <c r="B52" s="35"/>
      <c r="C52" s="43"/>
      <c r="D52" s="36"/>
      <c r="E52" s="36"/>
      <c r="F52" s="36"/>
      <c r="G52" s="233"/>
      <c r="H52" s="17"/>
      <c r="I52" s="18"/>
      <c r="J52" s="9"/>
    </row>
    <row r="53" spans="2:10" ht="16.5" thickBot="1">
      <c r="B53" s="35" t="s">
        <v>15</v>
      </c>
      <c r="C53" s="47" t="s">
        <v>117</v>
      </c>
      <c r="D53" s="36"/>
      <c r="E53" s="36"/>
      <c r="F53" s="36"/>
      <c r="G53" s="234"/>
      <c r="H53" s="56">
        <f>H10-H30</f>
        <v>24491279</v>
      </c>
      <c r="I53" s="57">
        <f>I10-I30</f>
        <v>19943046</v>
      </c>
      <c r="J53" s="9"/>
    </row>
    <row r="54" spans="2:10" ht="16.5" thickTop="1">
      <c r="B54" s="35"/>
      <c r="C54" s="43"/>
      <c r="D54" s="36"/>
      <c r="E54" s="36"/>
      <c r="F54" s="36"/>
      <c r="G54" s="233"/>
      <c r="H54" s="17"/>
      <c r="I54" s="18"/>
      <c r="J54" s="9"/>
    </row>
    <row r="55" spans="2:10" ht="16.5" thickBot="1">
      <c r="B55" s="35" t="s">
        <v>16</v>
      </c>
      <c r="C55" s="46" t="s">
        <v>224</v>
      </c>
      <c r="D55" s="36"/>
      <c r="E55" s="36"/>
      <c r="F55" s="36"/>
      <c r="G55" s="229" t="s">
        <v>183</v>
      </c>
      <c r="H55" s="53">
        <f>H56+H60+H61+H62+H63+H64</f>
        <v>14019883</v>
      </c>
      <c r="I55" s="53">
        <f>I56+I60+I61+I62+I63+I64</f>
        <v>13280767</v>
      </c>
      <c r="J55" s="9"/>
    </row>
    <row r="56" spans="2:10" ht="15.75">
      <c r="B56" s="35"/>
      <c r="C56" s="39" t="s">
        <v>5</v>
      </c>
      <c r="D56" s="36" t="s">
        <v>118</v>
      </c>
      <c r="E56" s="36"/>
      <c r="F56" s="36"/>
      <c r="G56" s="230"/>
      <c r="H56" s="54">
        <f>H57+H58+H59</f>
        <v>11097748</v>
      </c>
      <c r="I56" s="54">
        <f>I57+I58+I59</f>
        <v>9099204</v>
      </c>
      <c r="J56" s="9"/>
    </row>
    <row r="57" spans="2:10" ht="15.75">
      <c r="B57" s="35"/>
      <c r="C57" s="43"/>
      <c r="D57" s="36" t="s">
        <v>119</v>
      </c>
      <c r="E57" s="36"/>
      <c r="F57" s="36"/>
      <c r="G57" s="231"/>
      <c r="H57" s="259">
        <v>762331</v>
      </c>
      <c r="I57" s="259">
        <v>671572</v>
      </c>
      <c r="J57" s="9"/>
    </row>
    <row r="58" spans="2:10" ht="15.75">
      <c r="B58" s="35"/>
      <c r="C58" s="43"/>
      <c r="D58" s="36" t="s">
        <v>120</v>
      </c>
      <c r="E58" s="36"/>
      <c r="F58" s="36"/>
      <c r="G58" s="231"/>
      <c r="H58" s="259">
        <v>285246</v>
      </c>
      <c r="I58" s="259">
        <v>263402</v>
      </c>
      <c r="J58" s="9"/>
    </row>
    <row r="59" spans="2:10" ht="15.75">
      <c r="B59" s="35"/>
      <c r="C59" s="43"/>
      <c r="D59" s="36" t="s">
        <v>121</v>
      </c>
      <c r="E59" s="36"/>
      <c r="F59" s="36"/>
      <c r="G59" s="231"/>
      <c r="H59" s="259">
        <v>10050171</v>
      </c>
      <c r="I59" s="259">
        <v>8164230</v>
      </c>
      <c r="J59" s="9"/>
    </row>
    <row r="60" spans="2:10" ht="15.75">
      <c r="B60" s="35"/>
      <c r="C60" s="39" t="s">
        <v>7</v>
      </c>
      <c r="D60" s="44" t="s">
        <v>122</v>
      </c>
      <c r="E60" s="36"/>
      <c r="F60" s="36"/>
      <c r="G60" s="230"/>
      <c r="H60" s="15"/>
      <c r="I60" s="258">
        <v>308815</v>
      </c>
      <c r="J60" s="9"/>
    </row>
    <row r="61" spans="2:10" ht="15.75">
      <c r="B61" s="35"/>
      <c r="C61" s="39" t="s">
        <v>9</v>
      </c>
      <c r="D61" s="36" t="s">
        <v>123</v>
      </c>
      <c r="E61" s="36"/>
      <c r="F61" s="36"/>
      <c r="G61" s="230"/>
      <c r="H61" s="258">
        <v>1374272</v>
      </c>
      <c r="I61" s="258">
        <v>1155303</v>
      </c>
      <c r="J61" s="9"/>
    </row>
    <row r="62" spans="2:10" ht="15.75">
      <c r="B62" s="35"/>
      <c r="C62" s="39" t="s">
        <v>21</v>
      </c>
      <c r="D62" s="44" t="s">
        <v>124</v>
      </c>
      <c r="E62" s="36"/>
      <c r="F62" s="36"/>
      <c r="G62" s="230"/>
      <c r="H62" s="15"/>
      <c r="I62" s="15"/>
      <c r="J62" s="9"/>
    </row>
    <row r="63" spans="2:10" ht="15.75">
      <c r="B63" s="35"/>
      <c r="C63" s="39" t="s">
        <v>55</v>
      </c>
      <c r="D63" s="36" t="s">
        <v>125</v>
      </c>
      <c r="E63" s="36"/>
      <c r="F63" s="36"/>
      <c r="G63" s="230"/>
      <c r="H63" s="15"/>
      <c r="I63" s="15"/>
      <c r="J63" s="9"/>
    </row>
    <row r="64" spans="2:10" ht="15.75">
      <c r="B64" s="35"/>
      <c r="C64" s="39" t="s">
        <v>57</v>
      </c>
      <c r="D64" s="44" t="s">
        <v>213</v>
      </c>
      <c r="E64" s="36"/>
      <c r="F64" s="36"/>
      <c r="G64" s="230" t="s">
        <v>187</v>
      </c>
      <c r="H64" s="258">
        <v>1547863</v>
      </c>
      <c r="I64" s="258">
        <v>2717445</v>
      </c>
      <c r="J64" s="9"/>
    </row>
    <row r="65" spans="2:10" ht="15.75">
      <c r="B65" s="35"/>
      <c r="C65" s="43"/>
      <c r="D65" s="36"/>
      <c r="E65" s="36"/>
      <c r="F65" s="36"/>
      <c r="G65" s="233"/>
      <c r="H65" s="17"/>
      <c r="I65" s="18"/>
      <c r="J65" s="9"/>
    </row>
    <row r="66" spans="2:10" ht="16.5" thickBot="1">
      <c r="B66" s="35" t="s">
        <v>17</v>
      </c>
      <c r="C66" s="46" t="s">
        <v>225</v>
      </c>
      <c r="D66" s="36"/>
      <c r="E66" s="36"/>
      <c r="F66" s="36"/>
      <c r="G66" s="229" t="s">
        <v>183</v>
      </c>
      <c r="H66" s="53">
        <f>H67+H71+H72+H73+H74+H75+H76+H77+H78+H79+H80+H81</f>
        <v>19706234</v>
      </c>
      <c r="I66" s="53">
        <f>I67+I71+I72+I73+I74+I75+I76+I77+I78+I79+I80+I81</f>
        <v>20872996</v>
      </c>
      <c r="J66" s="9"/>
    </row>
    <row r="67" spans="2:10" ht="15.75">
      <c r="B67" s="35"/>
      <c r="C67" s="39" t="s">
        <v>5</v>
      </c>
      <c r="D67" s="44" t="s">
        <v>126</v>
      </c>
      <c r="E67" s="36"/>
      <c r="F67" s="36"/>
      <c r="G67" s="230"/>
      <c r="H67" s="54">
        <f>H68+H69+H70</f>
        <v>278975</v>
      </c>
      <c r="I67" s="54">
        <f>I68+I69+I70</f>
        <v>317476</v>
      </c>
      <c r="J67" s="9"/>
    </row>
    <row r="68" spans="2:10" ht="15.75">
      <c r="B68" s="35"/>
      <c r="C68" s="43"/>
      <c r="D68" s="44" t="s">
        <v>127</v>
      </c>
      <c r="E68" s="36"/>
      <c r="F68" s="36"/>
      <c r="G68" s="231"/>
      <c r="H68" s="16"/>
      <c r="I68" s="16"/>
      <c r="J68" s="9"/>
    </row>
    <row r="69" spans="2:10" ht="15.75">
      <c r="B69" s="35"/>
      <c r="C69" s="43"/>
      <c r="D69" s="44" t="s">
        <v>128</v>
      </c>
      <c r="E69" s="36"/>
      <c r="F69" s="36"/>
      <c r="G69" s="231"/>
      <c r="H69" s="16"/>
      <c r="I69" s="16"/>
      <c r="J69" s="9"/>
    </row>
    <row r="70" spans="2:10" ht="15.75">
      <c r="B70" s="35"/>
      <c r="C70" s="43"/>
      <c r="D70" s="36" t="s">
        <v>121</v>
      </c>
      <c r="E70" s="36"/>
      <c r="F70" s="36"/>
      <c r="G70" s="231"/>
      <c r="H70" s="259">
        <v>278975</v>
      </c>
      <c r="I70" s="259">
        <v>317476</v>
      </c>
      <c r="J70" s="9"/>
    </row>
    <row r="71" spans="2:10" ht="15.75">
      <c r="B71" s="35"/>
      <c r="C71" s="39" t="s">
        <v>7</v>
      </c>
      <c r="D71" s="44" t="s">
        <v>129</v>
      </c>
      <c r="E71" s="36"/>
      <c r="F71" s="36"/>
      <c r="G71" s="230"/>
      <c r="H71" s="15"/>
      <c r="I71" s="15"/>
      <c r="J71" s="9"/>
    </row>
    <row r="72" spans="2:10" ht="15.75">
      <c r="B72" s="35"/>
      <c r="C72" s="39" t="s">
        <v>9</v>
      </c>
      <c r="D72" s="44" t="s">
        <v>130</v>
      </c>
      <c r="E72" s="36"/>
      <c r="F72" s="36"/>
      <c r="G72" s="230"/>
      <c r="H72" s="258">
        <v>27211</v>
      </c>
      <c r="I72" s="258">
        <v>35403</v>
      </c>
      <c r="J72" s="9"/>
    </row>
    <row r="73" spans="2:10" ht="15.75">
      <c r="B73" s="35"/>
      <c r="C73" s="39" t="s">
        <v>21</v>
      </c>
      <c r="D73" s="36" t="s">
        <v>131</v>
      </c>
      <c r="E73" s="36"/>
      <c r="F73" s="36"/>
      <c r="G73" s="230"/>
      <c r="H73" s="258">
        <v>7076259</v>
      </c>
      <c r="I73" s="258">
        <v>6321338</v>
      </c>
      <c r="J73" s="9"/>
    </row>
    <row r="74" spans="2:10" ht="15.75">
      <c r="B74" s="35"/>
      <c r="C74" s="39" t="s">
        <v>55</v>
      </c>
      <c r="D74" s="36" t="s">
        <v>132</v>
      </c>
      <c r="E74" s="36"/>
      <c r="F74" s="36"/>
      <c r="G74" s="230"/>
      <c r="H74" s="258">
        <v>106931</v>
      </c>
      <c r="I74" s="258">
        <v>101586</v>
      </c>
      <c r="J74" s="9"/>
    </row>
    <row r="75" spans="2:10" ht="15.75">
      <c r="B75" s="35"/>
      <c r="C75" s="39" t="s">
        <v>57</v>
      </c>
      <c r="D75" s="36" t="s">
        <v>133</v>
      </c>
      <c r="E75" s="36"/>
      <c r="F75" s="36"/>
      <c r="G75" s="230"/>
      <c r="H75" s="258">
        <v>1007421</v>
      </c>
      <c r="I75" s="258">
        <v>986451</v>
      </c>
      <c r="J75" s="9"/>
    </row>
    <row r="76" spans="2:10" ht="15.75">
      <c r="B76" s="35"/>
      <c r="C76" s="39" t="s">
        <v>59</v>
      </c>
      <c r="D76" s="36" t="s">
        <v>134</v>
      </c>
      <c r="E76" s="36"/>
      <c r="F76" s="36"/>
      <c r="G76" s="230"/>
      <c r="H76" s="258">
        <v>407345</v>
      </c>
      <c r="I76" s="258">
        <v>436164</v>
      </c>
      <c r="J76" s="9"/>
    </row>
    <row r="77" spans="2:10" ht="15.75">
      <c r="B77" s="35"/>
      <c r="C77" s="39" t="s">
        <v>60</v>
      </c>
      <c r="D77" s="36" t="s">
        <v>135</v>
      </c>
      <c r="E77" s="36"/>
      <c r="F77" s="36"/>
      <c r="G77" s="230"/>
      <c r="H77" s="258">
        <v>197256</v>
      </c>
      <c r="I77" s="258">
        <v>221684</v>
      </c>
      <c r="J77" s="9"/>
    </row>
    <row r="78" spans="2:10" ht="15.75">
      <c r="B78" s="35"/>
      <c r="C78" s="39" t="s">
        <v>136</v>
      </c>
      <c r="D78" s="36" t="s">
        <v>137</v>
      </c>
      <c r="E78" s="36"/>
      <c r="F78" s="36"/>
      <c r="G78" s="230"/>
      <c r="H78" s="15"/>
      <c r="I78" s="258">
        <v>0</v>
      </c>
      <c r="J78" s="9"/>
    </row>
    <row r="79" spans="2:10" ht="15.75">
      <c r="B79" s="35"/>
      <c r="C79" s="39" t="s">
        <v>138</v>
      </c>
      <c r="D79" s="36" t="s">
        <v>214</v>
      </c>
      <c r="E79" s="36"/>
      <c r="F79" s="36"/>
      <c r="G79" s="230" t="s">
        <v>185</v>
      </c>
      <c r="H79" s="258">
        <v>2138103</v>
      </c>
      <c r="I79" s="258">
        <v>3352035</v>
      </c>
      <c r="J79" s="9"/>
    </row>
    <row r="80" spans="2:10" ht="15.75">
      <c r="B80" s="35"/>
      <c r="C80" s="39" t="s">
        <v>139</v>
      </c>
      <c r="D80" s="36" t="s">
        <v>215</v>
      </c>
      <c r="E80" s="36"/>
      <c r="F80" s="36"/>
      <c r="G80" s="230" t="s">
        <v>185</v>
      </c>
      <c r="H80" s="258">
        <v>474493</v>
      </c>
      <c r="I80" s="258">
        <v>2295818</v>
      </c>
      <c r="J80" s="9"/>
    </row>
    <row r="81" spans="2:10" ht="15.75">
      <c r="B81" s="35"/>
      <c r="C81" s="39" t="s">
        <v>140</v>
      </c>
      <c r="D81" s="44" t="s">
        <v>216</v>
      </c>
      <c r="E81" s="36"/>
      <c r="F81" s="36"/>
      <c r="G81" s="230" t="s">
        <v>187</v>
      </c>
      <c r="H81" s="258">
        <v>7992240</v>
      </c>
      <c r="I81" s="258">
        <v>6805041</v>
      </c>
      <c r="J81" s="9"/>
    </row>
    <row r="82" spans="2:10" ht="15.75">
      <c r="B82" s="35"/>
      <c r="C82" s="43"/>
      <c r="D82" s="36"/>
      <c r="E82" s="36"/>
      <c r="F82" s="36"/>
      <c r="G82" s="233"/>
      <c r="H82" s="17"/>
      <c r="I82" s="18"/>
      <c r="J82" s="9"/>
    </row>
    <row r="83" spans="2:10" ht="16.5" thickBot="1">
      <c r="B83" s="35" t="s">
        <v>23</v>
      </c>
      <c r="C83" s="47" t="s">
        <v>141</v>
      </c>
      <c r="D83" s="36"/>
      <c r="E83" s="36"/>
      <c r="F83" s="36"/>
      <c r="G83" s="234"/>
      <c r="H83" s="56">
        <f>H55-H66</f>
        <v>-5686351</v>
      </c>
      <c r="I83" s="56">
        <f>I55-I66</f>
        <v>-7592229</v>
      </c>
      <c r="J83" s="9"/>
    </row>
    <row r="84" spans="2:10" ht="16.5" thickTop="1">
      <c r="B84" s="35"/>
      <c r="C84" s="43"/>
      <c r="D84" s="36"/>
      <c r="E84" s="36"/>
      <c r="F84" s="36"/>
      <c r="G84" s="233"/>
      <c r="H84" s="17"/>
      <c r="I84" s="17"/>
      <c r="J84" s="9"/>
    </row>
    <row r="85" spans="2:10" ht="16.5" thickBot="1">
      <c r="B85" s="35" t="s">
        <v>26</v>
      </c>
      <c r="C85" s="46" t="s">
        <v>142</v>
      </c>
      <c r="D85" s="36"/>
      <c r="E85" s="36"/>
      <c r="F85" s="36"/>
      <c r="G85" s="234"/>
      <c r="H85" s="19">
        <f>H53+H83</f>
        <v>18804928</v>
      </c>
      <c r="I85" s="19">
        <f>I53+I83</f>
        <v>12350817</v>
      </c>
      <c r="J85" s="9"/>
    </row>
    <row r="86" spans="2:10" ht="16.5" thickTop="1">
      <c r="B86" s="35"/>
      <c r="C86" s="43"/>
      <c r="D86" s="36"/>
      <c r="E86" s="36"/>
      <c r="F86" s="36"/>
      <c r="G86" s="233"/>
      <c r="H86" s="17"/>
      <c r="I86" s="17"/>
      <c r="J86" s="9"/>
    </row>
    <row r="87" spans="2:10" ht="16.5" thickBot="1">
      <c r="B87" s="35" t="s">
        <v>32</v>
      </c>
      <c r="C87" s="47" t="s">
        <v>143</v>
      </c>
      <c r="D87" s="36"/>
      <c r="E87" s="36"/>
      <c r="F87" s="36"/>
      <c r="G87" s="229"/>
      <c r="H87" s="260">
        <v>3453778</v>
      </c>
      <c r="I87" s="260">
        <v>2189648</v>
      </c>
      <c r="J87" s="9"/>
    </row>
    <row r="88" spans="2:10" ht="15.75">
      <c r="B88" s="35"/>
      <c r="C88" s="43"/>
      <c r="D88" s="36"/>
      <c r="E88" s="36"/>
      <c r="F88" s="36"/>
      <c r="G88" s="235"/>
      <c r="H88" s="20"/>
      <c r="I88" s="20"/>
      <c r="J88" s="9"/>
    </row>
    <row r="89" spans="2:10" ht="16.5" thickBot="1">
      <c r="B89" s="35" t="s">
        <v>36</v>
      </c>
      <c r="C89" s="46" t="s">
        <v>144</v>
      </c>
      <c r="D89" s="36"/>
      <c r="E89" s="36"/>
      <c r="F89" s="36"/>
      <c r="G89" s="234"/>
      <c r="H89" s="56">
        <f>H85-H87</f>
        <v>15351150</v>
      </c>
      <c r="I89" s="56">
        <f>I85-I87</f>
        <v>10161169</v>
      </c>
      <c r="J89" s="21"/>
    </row>
    <row r="90" spans="2:10" ht="17.25" thickBot="1" thickTop="1">
      <c r="B90" s="35"/>
      <c r="C90" s="36"/>
      <c r="D90" s="41"/>
      <c r="E90" s="36"/>
      <c r="F90" s="36"/>
      <c r="G90" s="40"/>
      <c r="H90" s="22"/>
      <c r="I90" s="22"/>
      <c r="J90" s="13"/>
    </row>
    <row r="91" spans="2:10" ht="17.25" thickBot="1" thickTop="1">
      <c r="B91" s="48"/>
      <c r="C91" s="49"/>
      <c r="D91" s="50"/>
      <c r="E91" s="50"/>
      <c r="F91" s="50"/>
      <c r="G91" s="51"/>
      <c r="H91" s="23"/>
      <c r="I91" s="23"/>
      <c r="J91" s="24"/>
    </row>
    <row r="92" spans="3:10" ht="16.5" thickTop="1">
      <c r="C92" s="52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Rasiha Maslakçı</cp:lastModifiedBy>
  <cp:lastPrinted>2007-03-28T11:08:29Z</cp:lastPrinted>
  <dcterms:created xsi:type="dcterms:W3CDTF">1998-01-12T17:06:50Z</dcterms:created>
  <dcterms:modified xsi:type="dcterms:W3CDTF">2017-05-02T07:22:50Z</dcterms:modified>
  <cp:category/>
  <cp:version/>
  <cp:contentType/>
  <cp:contentStatus/>
</cp:coreProperties>
</file>