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1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<sst xmlns="http://schemas.openxmlformats.org/spreadsheetml/2006/main" count="373" uniqueCount="230">
  <si>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</si>
  <si>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</si>
  <si>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</si>
  <si>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</si>
  <si>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</si>
  <si>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</si>
  <si>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</si>
  <si>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</si>
  <si>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</si>
  <si>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</si>
  <si>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</si>
  <si>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</si>
  <si>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</si>
  <si>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</si>
  <si>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</si>
  <si>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</si>
  <si>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</si>
  <si>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</si>
  <si>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</si>
  <si>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</si>
  <si>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</si>
  <si>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</si>
  <si>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</si>
  <si>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</si>
  <si>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</si>
  <si>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</si>
  <si>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</si>
  <si>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</si>
  <si>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</si>
  <si>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</si>
  <si>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</si>
  <si>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</si>
  <si>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</si>
  <si>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</si>
  <si>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</si>
  <si>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</si>
  <si>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</si>
  <si>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</si>
  <si>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</si>
  <si>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</si>
  <si>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</si>
  <si>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</si>
  <si>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</si>
  <si>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</si>
  <si>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</si>
  <si>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</si>
  <si>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</si>
  <si>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</si>
  <si>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</si>
  <si>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</si>
  <si>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</si>
  <si>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</si>
  <si>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</si>
  <si>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</si>
  <si>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</si>
  <si>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</si>
  <si>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</si>
  <si>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</si>
  <si>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</si>
  <si>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</si>
  <si>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</si>
  <si>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</si>
  <si>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</si>
  <si>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</si>
  <si>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</si>
  <si>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</si>
  <si>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</si>
  <si>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</si>
  <si>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</si>
  <si>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</si>
  <si>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</si>
  <si>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</si>
  <si>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</si>
  <si>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</si>
  <si>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</si>
  <si>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</si>
  <si>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</si>
  <si>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</si>
  <si>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</si>
  <si>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</si>
  <si>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</si>
  <si>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</si>
  <si>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</si>
  <si>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</si>
  <si>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</si>
  <si>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</si>
  <si>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</si>
  <si>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</si>
  <si>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</si>
  <si>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</si>
  <si>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</si>
  <si>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</si>
  <si>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</si>
  <si>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</si>
  <si>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</si>
  <si>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</si>
  <si>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</si>
  <si>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</si>
  <si>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</si>
  <si>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</si>
  <si>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</si>
  <si>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</si>
  <si>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</si>
  <si>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</si>
  <si>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</si>
  <si>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</si>
  <si>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</si>
  <si>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</si>
  <si>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</si>
  <si>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</si>
  <si>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</si>
  <si>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</si>
  <si>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</si>
  <si>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</si>
  <si>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</si>
  <si>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</si>
  <si>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</si>
  <si>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</si>
  <si>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</si>
  <si>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</si>
  <si>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</si>
  <si>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</si>
  <si>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</si>
  <si>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</si>
  <si>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</si>
  <si>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</si>
  <si>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</si>
  <si>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</si>
  <si>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</si>
  <si>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</si>
  <si>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</si>
  <si>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</si>
  <si>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</si>
  <si>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</si>
  <si>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</si>
  <si>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</si>
  <si>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</si>
  <si>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</si>
  <si>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</si>
  <si>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</si>
  <si>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</si>
  <si>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</si>
  <si>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</si>
  <si>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</si>
  <si>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</si>
  <si>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</si>
  <si>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</si>
  <si>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</si>
  <si>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</si>
  <si>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</si>
  <si>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</si>
  <si>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</si>
  <si>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</si>
  <si>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</si>
  <si>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</si>
  <si>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</si>
  <si>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</si>
  <si>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</si>
  <si>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</si>
  <si>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</si>
  <si>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</si>
  <si>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</si>
  <si>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</si>
  <si>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</si>
  <si>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</si>
  <si>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</si>
  <si>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</si>
  <si>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</si>
  <si>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</si>
  <si>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</si>
  <si>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</si>
  <si>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</si>
  <si>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</si>
  <si>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</si>
  <si>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</si>
  <si>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</si>
  <si>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</si>
  <si>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</si>
  <si>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</si>
  <si>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</si>
  <si>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</si>
  <si>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</si>
  <si>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</si>
  <si>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</si>
  <si>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</si>
  <si>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</si>
  <si>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</si>
  <si>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</si>
  <si>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</si>
  <si>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</si>
  <si>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</si>
  <si>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</si>
  <si>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</si>
  <si>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</si>
  <si>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</si>
  <si>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</si>
  <si>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</si>
  <si>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</si>
  <si>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</si>
  <si>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</si>
  <si>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</si>
  <si>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</si>
  <si>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</si>
  <si>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</si>
  <si>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</si>
  <si>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</si>
  <si>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</si>
  <si>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</si>
  <si>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</si>
  <si>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</si>
  <si>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</si>
  <si>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</si>
  <si>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</si>
  <si>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</si>
  <si>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</si>
  <si>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</si>
  <si>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</si>
  <si>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</si>
  <si>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</si>
  <si>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</si>
  <si>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</si>
  <si>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</si>
  <si>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</si>
  <si>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</si>
  <si>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</si>
  <si>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</si>
  <si>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</si>
  <si>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</si>
  <si>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</si>
  <si>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T. GARANTİ BANKASI A.Ş KIBRIS ŞUBELERİ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</si>
</sst>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">
      <selection activeCell="F4" sqref="F4:H4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>
        <v>42735</v>
      </c>
      <c r="J7" s="151"/>
      <c r="K7" s="151"/>
      <c r="L7" s="217">
        <v>42369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7412144</v>
      </c>
      <c r="I9" s="209">
        <f>I10+I11+I12</f>
        <v>7838079</v>
      </c>
      <c r="J9" s="202">
        <f aca="true" t="shared" si="0" ref="J9:J14">H9+I9</f>
        <v>15250223</v>
      </c>
      <c r="K9" s="208">
        <f>K10+K11+K12</f>
        <v>4819242</v>
      </c>
      <c r="L9" s="209">
        <f>L10+L11+L12</f>
        <v>6053607</v>
      </c>
      <c r="M9" s="202">
        <f aca="true" t="shared" si="1" ref="M9:M14">K9+L9</f>
        <v>10872849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7412144</v>
      </c>
      <c r="I10" s="158"/>
      <c r="J10" s="203">
        <f t="shared" si="0"/>
        <v>7412144</v>
      </c>
      <c r="K10" s="157">
        <v>4819242</v>
      </c>
      <c r="L10" s="158"/>
      <c r="M10" s="203">
        <f t="shared" si="1"/>
        <v>4819242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7838079</v>
      </c>
      <c r="J11" s="203">
        <f t="shared" si="0"/>
        <v>7838079</v>
      </c>
      <c r="K11" s="157"/>
      <c r="L11" s="158">
        <v>6053607</v>
      </c>
      <c r="M11" s="203">
        <f t="shared" si="1"/>
        <v>6053607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64509005</v>
      </c>
      <c r="I13" s="209">
        <f>I14+I15</f>
        <v>303303461</v>
      </c>
      <c r="J13" s="202">
        <f t="shared" si="0"/>
        <v>367812466</v>
      </c>
      <c r="K13" s="208">
        <f>K14+K15</f>
        <v>11651079</v>
      </c>
      <c r="L13" s="209">
        <f>L14+L15</f>
        <v>226890286</v>
      </c>
      <c r="M13" s="202">
        <f t="shared" si="1"/>
        <v>238541365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35335866</v>
      </c>
      <c r="I14" s="158">
        <v>213234756</v>
      </c>
      <c r="J14" s="203">
        <f t="shared" si="0"/>
        <v>248570622</v>
      </c>
      <c r="K14" s="157">
        <v>11651079</v>
      </c>
      <c r="L14" s="158">
        <v>208496284</v>
      </c>
      <c r="M14" s="203">
        <f t="shared" si="1"/>
        <v>220147363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29173139</v>
      </c>
      <c r="I15" s="211">
        <f>I16+I17+I18</f>
        <v>90068705</v>
      </c>
      <c r="J15" s="203">
        <f>H15+I15</f>
        <v>119241844</v>
      </c>
      <c r="K15" s="213">
        <f>K16+K17+K18</f>
        <v>0</v>
      </c>
      <c r="L15" s="211">
        <f>L16+L17+L18</f>
        <v>18394002</v>
      </c>
      <c r="M15" s="203">
        <f>K15+L15</f>
        <v>18394002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/>
      <c r="I17" s="160"/>
      <c r="J17" s="204">
        <f t="shared" si="2"/>
        <v>0</v>
      </c>
      <c r="K17" s="159"/>
      <c r="L17" s="160">
        <v>18394002</v>
      </c>
      <c r="M17" s="205">
        <f t="shared" si="3"/>
        <v>18394002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29173139</v>
      </c>
      <c r="I18" s="160">
        <v>90068705</v>
      </c>
      <c r="J18" s="204">
        <f t="shared" si="2"/>
        <v>119241844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16485798</v>
      </c>
      <c r="I19" s="209">
        <f>I20+I21+I22+I23</f>
        <v>142830497</v>
      </c>
      <c r="J19" s="202">
        <f t="shared" si="2"/>
        <v>159316295</v>
      </c>
      <c r="K19" s="208">
        <f>K20+K21+K22+K23</f>
        <v>13046691</v>
      </c>
      <c r="L19" s="209">
        <f>L20+L21+L22+L23</f>
        <v>42266600</v>
      </c>
      <c r="M19" s="202">
        <f t="shared" si="3"/>
        <v>55313291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16485798</v>
      </c>
      <c r="I23" s="158">
        <v>142830497</v>
      </c>
      <c r="J23" s="203">
        <f t="shared" si="2"/>
        <v>159316295</v>
      </c>
      <c r="K23" s="157">
        <v>13046691</v>
      </c>
      <c r="L23" s="158">
        <v>42266600</v>
      </c>
      <c r="M23" s="203">
        <f t="shared" si="3"/>
        <v>55313291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410373941</v>
      </c>
      <c r="I24" s="209">
        <f>I25+I26</f>
        <v>192359294</v>
      </c>
      <c r="J24" s="202">
        <f t="shared" si="2"/>
        <v>602733235</v>
      </c>
      <c r="K24" s="208">
        <f>K25+K26</f>
        <v>362138059</v>
      </c>
      <c r="L24" s="209">
        <f>L25+L26</f>
        <v>119277387</v>
      </c>
      <c r="M24" s="202">
        <f t="shared" si="3"/>
        <v>481415446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79150765</v>
      </c>
      <c r="I25" s="158">
        <v>68565889</v>
      </c>
      <c r="J25" s="203">
        <f t="shared" si="2"/>
        <v>147716654</v>
      </c>
      <c r="K25" s="157">
        <v>66009490</v>
      </c>
      <c r="L25" s="158">
        <v>49773004</v>
      </c>
      <c r="M25" s="203">
        <f t="shared" si="3"/>
        <v>115782494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331223176</v>
      </c>
      <c r="I26" s="158">
        <v>123793405</v>
      </c>
      <c r="J26" s="203">
        <f t="shared" si="2"/>
        <v>455016581</v>
      </c>
      <c r="K26" s="157">
        <v>296128569</v>
      </c>
      <c r="L26" s="158">
        <v>69504383</v>
      </c>
      <c r="M26" s="203">
        <f t="shared" si="3"/>
        <v>365632952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5959138</v>
      </c>
      <c r="I27" s="209">
        <f>I28+I31+I34</f>
        <v>0</v>
      </c>
      <c r="J27" s="202">
        <f t="shared" si="2"/>
        <v>5959138</v>
      </c>
      <c r="K27" s="208">
        <f>K28+K31+K34</f>
        <v>7478337</v>
      </c>
      <c r="L27" s="209">
        <f>L28+L31+L34</f>
        <v>0</v>
      </c>
      <c r="M27" s="202">
        <f t="shared" si="3"/>
        <v>7478337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211783</v>
      </c>
      <c r="I28" s="211">
        <f>I29+I30</f>
        <v>0</v>
      </c>
      <c r="J28" s="203">
        <f t="shared" si="2"/>
        <v>211783</v>
      </c>
      <c r="K28" s="210">
        <f>K29+K30</f>
        <v>556264</v>
      </c>
      <c r="L28" s="211">
        <f>L29+L30</f>
        <v>0</v>
      </c>
      <c r="M28" s="203">
        <f t="shared" si="3"/>
        <v>556264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1291119</v>
      </c>
      <c r="I29" s="161"/>
      <c r="J29" s="203">
        <f t="shared" si="2"/>
        <v>1291119</v>
      </c>
      <c r="K29" s="147">
        <v>1792006</v>
      </c>
      <c r="L29" s="161"/>
      <c r="M29" s="203">
        <f t="shared" si="3"/>
        <v>1792006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-1079336</v>
      </c>
      <c r="I30" s="163"/>
      <c r="J30" s="203">
        <f t="shared" si="2"/>
        <v>-1079336</v>
      </c>
      <c r="K30" s="162">
        <v>-1235742</v>
      </c>
      <c r="L30" s="163"/>
      <c r="M30" s="203">
        <f t="shared" si="3"/>
        <v>-1235742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692693</v>
      </c>
      <c r="I31" s="211">
        <f>I32+I33</f>
        <v>0</v>
      </c>
      <c r="J31" s="203">
        <f t="shared" si="2"/>
        <v>692693</v>
      </c>
      <c r="K31" s="212">
        <f>K32+K33</f>
        <v>1112917</v>
      </c>
      <c r="L31" s="211">
        <f>L32+L33</f>
        <v>0</v>
      </c>
      <c r="M31" s="203">
        <f t="shared" si="3"/>
        <v>1112917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2676505</v>
      </c>
      <c r="I32" s="161"/>
      <c r="J32" s="203">
        <f t="shared" si="2"/>
        <v>2676505</v>
      </c>
      <c r="K32" s="147">
        <v>3357772</v>
      </c>
      <c r="L32" s="161"/>
      <c r="M32" s="203">
        <f t="shared" si="3"/>
        <v>3357772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-1983812</v>
      </c>
      <c r="I33" s="163"/>
      <c r="J33" s="203">
        <f t="shared" si="2"/>
        <v>-1983812</v>
      </c>
      <c r="K33" s="162">
        <v>-2244855</v>
      </c>
      <c r="L33" s="163"/>
      <c r="M33" s="203">
        <f t="shared" si="3"/>
        <v>-2244855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5054662</v>
      </c>
      <c r="I34" s="211">
        <f>I35+I36</f>
        <v>0</v>
      </c>
      <c r="J34" s="203">
        <f t="shared" si="2"/>
        <v>5054662</v>
      </c>
      <c r="K34" s="210">
        <f>K35+K36</f>
        <v>5809156</v>
      </c>
      <c r="L34" s="211">
        <f>L35+L36</f>
        <v>0</v>
      </c>
      <c r="M34" s="203">
        <f t="shared" si="3"/>
        <v>5809156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19959939</v>
      </c>
      <c r="I35" s="161"/>
      <c r="J35" s="203">
        <f t="shared" si="2"/>
        <v>19959939</v>
      </c>
      <c r="K35" s="147">
        <v>21806745</v>
      </c>
      <c r="L35" s="161"/>
      <c r="M35" s="203">
        <f t="shared" si="3"/>
        <v>21806745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-14905277</v>
      </c>
      <c r="I36" s="163"/>
      <c r="J36" s="203">
        <f t="shared" si="2"/>
        <v>-14905277</v>
      </c>
      <c r="K36" s="162">
        <v>-15997589</v>
      </c>
      <c r="L36" s="163"/>
      <c r="M36" s="203">
        <f t="shared" si="3"/>
        <v>-15997589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3844512</v>
      </c>
      <c r="I37" s="209">
        <f>I38+I39+I40</f>
        <v>906505</v>
      </c>
      <c r="J37" s="202">
        <f t="shared" si="2"/>
        <v>4751017</v>
      </c>
      <c r="K37" s="208">
        <f>K38+K39+K40</f>
        <v>3606709</v>
      </c>
      <c r="L37" s="209">
        <f>L38+L39+L40</f>
        <v>588288</v>
      </c>
      <c r="M37" s="202">
        <f t="shared" si="3"/>
        <v>4194997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3535925</v>
      </c>
      <c r="I38" s="158">
        <v>650358</v>
      </c>
      <c r="J38" s="203">
        <f t="shared" si="2"/>
        <v>4186283</v>
      </c>
      <c r="K38" s="157">
        <v>3063161</v>
      </c>
      <c r="L38" s="158">
        <v>514453</v>
      </c>
      <c r="M38" s="203">
        <f t="shared" si="3"/>
        <v>3577614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297712</v>
      </c>
      <c r="I39" s="158">
        <v>241412</v>
      </c>
      <c r="J39" s="203">
        <f t="shared" si="2"/>
        <v>539124</v>
      </c>
      <c r="K39" s="157">
        <v>542340</v>
      </c>
      <c r="L39" s="158">
        <v>69662</v>
      </c>
      <c r="M39" s="203">
        <f t="shared" si="3"/>
        <v>612002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10875</v>
      </c>
      <c r="I40" s="158">
        <v>14735</v>
      </c>
      <c r="J40" s="203">
        <f t="shared" si="2"/>
        <v>25610</v>
      </c>
      <c r="K40" s="157">
        <v>1208</v>
      </c>
      <c r="L40" s="158">
        <v>4173</v>
      </c>
      <c r="M40" s="203">
        <f t="shared" si="3"/>
        <v>5381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35309896</v>
      </c>
      <c r="I44" s="155">
        <v>60838106</v>
      </c>
      <c r="J44" s="202">
        <f t="shared" si="2"/>
        <v>96148002</v>
      </c>
      <c r="K44" s="154">
        <v>28156858</v>
      </c>
      <c r="L44" s="155">
        <v>36901055</v>
      </c>
      <c r="M44" s="202">
        <f t="shared" si="3"/>
        <v>65057913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13451</v>
      </c>
      <c r="I45" s="155">
        <v>1219</v>
      </c>
      <c r="J45" s="202">
        <f t="shared" si="2"/>
        <v>14670</v>
      </c>
      <c r="K45" s="154">
        <v>10452</v>
      </c>
      <c r="L45" s="155"/>
      <c r="M45" s="202">
        <f t="shared" si="3"/>
        <v>10452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6285819</v>
      </c>
      <c r="I55" s="209">
        <f>I56+I57</f>
        <v>0</v>
      </c>
      <c r="J55" s="202">
        <f t="shared" si="2"/>
        <v>6285819</v>
      </c>
      <c r="K55" s="208">
        <f>K56+K57</f>
        <v>5185487</v>
      </c>
      <c r="L55" s="209">
        <f>L56+L57</f>
        <v>0</v>
      </c>
      <c r="M55" s="202">
        <f t="shared" si="3"/>
        <v>5185487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14997437</v>
      </c>
      <c r="I56" s="158"/>
      <c r="J56" s="203">
        <f t="shared" si="2"/>
        <v>14997437</v>
      </c>
      <c r="K56" s="157">
        <v>12216430</v>
      </c>
      <c r="L56" s="158"/>
      <c r="M56" s="203">
        <f t="shared" si="3"/>
        <v>12216430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-8711618</v>
      </c>
      <c r="I57" s="158"/>
      <c r="J57" s="203">
        <f t="shared" si="2"/>
        <v>-8711618</v>
      </c>
      <c r="K57" s="157">
        <v>-7030943</v>
      </c>
      <c r="L57" s="158"/>
      <c r="M57" s="203">
        <f t="shared" si="3"/>
        <v>-7030943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2481618</v>
      </c>
      <c r="I58" s="155">
        <v>172092</v>
      </c>
      <c r="J58" s="202">
        <f t="shared" si="2"/>
        <v>2653710</v>
      </c>
      <c r="K58" s="154">
        <v>2280757</v>
      </c>
      <c r="L58" s="155">
        <v>284588</v>
      </c>
      <c r="M58" s="202">
        <f t="shared" si="3"/>
        <v>2565345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552675322</v>
      </c>
      <c r="I60" s="215">
        <f>I58+I55+I52+I49+I46+I45+I44+I41+I37+I27+I24+I19+I13+I9</f>
        <v>708249253</v>
      </c>
      <c r="J60" s="207">
        <f>H60+I60</f>
        <v>1260924575</v>
      </c>
      <c r="K60" s="214">
        <f>K58+K55+K52+K49+K46+K45+K44+K41+K37+K27+K24+K19+K13+K9</f>
        <v>438373671</v>
      </c>
      <c r="L60" s="215">
        <f>L58+L55+L52+L49+L46+L45+L44+L41+L37+L27+L24+L19+L13+L9</f>
        <v>432261811</v>
      </c>
      <c r="M60" s="207">
        <f>K60+L60</f>
        <v>870635482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75" zoomScaleNormal="75" zoomScalePageLayoutView="0" workbookViewId="0" topLeftCell="A1">
      <selection activeCell="F28" sqref="F28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T. GARANTİ BANKASI A.Ş KIBRIS ŞUBELERİ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>
        <f>Aktifler!I7</f>
        <v>42735</v>
      </c>
      <c r="J7" s="133"/>
      <c r="K7" s="110"/>
      <c r="L7" s="218">
        <f>Aktifler!L7</f>
        <v>42369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424667314</v>
      </c>
      <c r="I9" s="94">
        <f>I10+I11+I12+I13+I14+I15</f>
        <v>443079441.3</v>
      </c>
      <c r="J9" s="82">
        <f aca="true" t="shared" si="0" ref="J9:J57">H9+I9</f>
        <v>867746755.3</v>
      </c>
      <c r="K9" s="93">
        <f>K10+K11+K12+K13+K14+K15</f>
        <v>330384110</v>
      </c>
      <c r="L9" s="94">
        <f>L10+L11+L12+L13+L14+L15</f>
        <v>343742793.6324685</v>
      </c>
      <c r="M9" s="82">
        <f aca="true" t="shared" si="1" ref="M9:M57">K9+L9</f>
        <v>674126903.6324685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283926431</v>
      </c>
      <c r="I10" s="67">
        <v>275972913.29</v>
      </c>
      <c r="J10" s="83">
        <f t="shared" si="0"/>
        <v>559899344.29</v>
      </c>
      <c r="K10" s="66">
        <v>225749323</v>
      </c>
      <c r="L10" s="67">
        <v>208276512.41938406</v>
      </c>
      <c r="M10" s="83">
        <f t="shared" si="1"/>
        <v>434025835.41938406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390047</v>
      </c>
      <c r="I11" s="67"/>
      <c r="J11" s="83">
        <f t="shared" si="0"/>
        <v>390047</v>
      </c>
      <c r="K11" s="66"/>
      <c r="L11" s="67"/>
      <c r="M11" s="83">
        <f t="shared" si="1"/>
        <v>0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139816158</v>
      </c>
      <c r="I12" s="67">
        <v>166944230</v>
      </c>
      <c r="J12" s="83">
        <f t="shared" si="0"/>
        <v>306760388</v>
      </c>
      <c r="K12" s="66">
        <v>101831892</v>
      </c>
      <c r="L12" s="67">
        <v>134808003</v>
      </c>
      <c r="M12" s="83">
        <f t="shared" si="1"/>
        <v>236639895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382867</v>
      </c>
      <c r="I13" s="67">
        <v>6026.01</v>
      </c>
      <c r="J13" s="83">
        <f t="shared" si="0"/>
        <v>388893.01</v>
      </c>
      <c r="K13" s="66">
        <v>418593</v>
      </c>
      <c r="L13" s="67">
        <v>2326.21308447</v>
      </c>
      <c r="M13" s="83">
        <f t="shared" si="1"/>
        <v>420919.21308447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151811</v>
      </c>
      <c r="I14" s="67">
        <v>156272</v>
      </c>
      <c r="J14" s="83">
        <f t="shared" si="0"/>
        <v>308083</v>
      </c>
      <c r="K14" s="66">
        <v>2384302</v>
      </c>
      <c r="L14" s="67">
        <v>655952</v>
      </c>
      <c r="M14" s="83">
        <f t="shared" si="1"/>
        <v>3040254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253315161</v>
      </c>
      <c r="J17" s="85">
        <f t="shared" si="0"/>
        <v>253315161</v>
      </c>
      <c r="K17" s="95">
        <f>K18+K19</f>
        <v>7687930</v>
      </c>
      <c r="L17" s="96">
        <f>L18+L19</f>
        <v>53801193</v>
      </c>
      <c r="M17" s="85">
        <f t="shared" si="1"/>
        <v>61489123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253315161</v>
      </c>
      <c r="J19" s="83">
        <f t="shared" si="0"/>
        <v>253315161</v>
      </c>
      <c r="K19" s="97">
        <f>K20+K21+K22</f>
        <v>7687930</v>
      </c>
      <c r="L19" s="98">
        <f>L20+L21+L22</f>
        <v>53801193</v>
      </c>
      <c r="M19" s="83">
        <f t="shared" si="1"/>
        <v>61489123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>
        <v>253315161</v>
      </c>
      <c r="J21" s="87">
        <f t="shared" si="0"/>
        <v>253315161</v>
      </c>
      <c r="K21" s="70">
        <v>7687930</v>
      </c>
      <c r="L21" s="71">
        <v>53801193</v>
      </c>
      <c r="M21" s="87">
        <f t="shared" si="1"/>
        <v>61489123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2064765</v>
      </c>
      <c r="I28" s="94">
        <f>I29+I30+I31</f>
        <v>222737</v>
      </c>
      <c r="J28" s="82">
        <f t="shared" si="0"/>
        <v>2287502</v>
      </c>
      <c r="K28" s="93">
        <f>K29+K30+K31</f>
        <v>1862291</v>
      </c>
      <c r="L28" s="94">
        <f>L29+L30+L31</f>
        <v>420590</v>
      </c>
      <c r="M28" s="82">
        <f t="shared" si="1"/>
        <v>2282881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2024726</v>
      </c>
      <c r="I29" s="67">
        <v>222737</v>
      </c>
      <c r="J29" s="83">
        <f t="shared" si="0"/>
        <v>2247463</v>
      </c>
      <c r="K29" s="66">
        <v>1816997</v>
      </c>
      <c r="L29" s="67">
        <v>420590</v>
      </c>
      <c r="M29" s="83">
        <f t="shared" si="1"/>
        <v>2237587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40039</v>
      </c>
      <c r="I31" s="67"/>
      <c r="J31" s="83">
        <f t="shared" si="0"/>
        <v>40039</v>
      </c>
      <c r="K31" s="66">
        <v>45294</v>
      </c>
      <c r="L31" s="67"/>
      <c r="M31" s="83">
        <f t="shared" si="1"/>
        <v>45294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995431</v>
      </c>
      <c r="I35" s="64">
        <v>27142</v>
      </c>
      <c r="J35" s="82">
        <f t="shared" si="0"/>
        <v>1022573</v>
      </c>
      <c r="K35" s="63">
        <v>823280</v>
      </c>
      <c r="L35" s="64"/>
      <c r="M35" s="82">
        <f t="shared" si="1"/>
        <v>823280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>
        <v>99531</v>
      </c>
      <c r="J36" s="82">
        <f t="shared" si="0"/>
        <v>99531</v>
      </c>
      <c r="K36" s="63">
        <v>236</v>
      </c>
      <c r="L36" s="64"/>
      <c r="M36" s="82">
        <f t="shared" si="1"/>
        <v>236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14167110</v>
      </c>
      <c r="I37" s="64">
        <v>964683</v>
      </c>
      <c r="J37" s="82">
        <f t="shared" si="0"/>
        <v>15131793</v>
      </c>
      <c r="K37" s="63">
        <v>11279986</v>
      </c>
      <c r="L37" s="64">
        <v>29617611</v>
      </c>
      <c r="M37" s="82">
        <f t="shared" si="1"/>
        <v>40897597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14278552</v>
      </c>
      <c r="I38" s="94">
        <f>I39+I40+I41+I42</f>
        <v>0</v>
      </c>
      <c r="J38" s="82">
        <f t="shared" si="0"/>
        <v>14278552</v>
      </c>
      <c r="K38" s="93">
        <f>K39+K40+K41+K42</f>
        <v>9388775</v>
      </c>
      <c r="L38" s="94">
        <f>L39+L40+L41+L42</f>
        <v>0</v>
      </c>
      <c r="M38" s="82">
        <f t="shared" si="1"/>
        <v>9388775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6720883</v>
      </c>
      <c r="I40" s="67"/>
      <c r="J40" s="83">
        <f t="shared" si="0"/>
        <v>6720883</v>
      </c>
      <c r="K40" s="66">
        <v>5145365</v>
      </c>
      <c r="L40" s="67"/>
      <c r="M40" s="83">
        <f t="shared" si="1"/>
        <v>5145365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7557669</v>
      </c>
      <c r="I41" s="67"/>
      <c r="J41" s="83">
        <f t="shared" si="0"/>
        <v>7557669</v>
      </c>
      <c r="K41" s="66">
        <v>4242816</v>
      </c>
      <c r="L41" s="67"/>
      <c r="M41" s="83">
        <f t="shared" si="1"/>
        <v>4242816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>
        <v>594</v>
      </c>
      <c r="L42" s="67"/>
      <c r="M42" s="83">
        <f t="shared" si="1"/>
        <v>594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3671868</v>
      </c>
      <c r="I43" s="64">
        <v>1361805</v>
      </c>
      <c r="J43" s="82">
        <f t="shared" si="0"/>
        <v>5033673</v>
      </c>
      <c r="K43" s="63">
        <v>3229188</v>
      </c>
      <c r="L43" s="64">
        <v>927260</v>
      </c>
      <c r="M43" s="82">
        <f t="shared" si="1"/>
        <v>4156448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77470238</v>
      </c>
      <c r="I44" s="94">
        <f>I45+I48+I52+I53+I54+I55</f>
        <v>0</v>
      </c>
      <c r="J44" s="82">
        <f t="shared" si="0"/>
        <v>77470238</v>
      </c>
      <c r="K44" s="93">
        <f>K45+K48+K52+K53+K54+K55</f>
        <v>67103203</v>
      </c>
      <c r="L44" s="94">
        <f>L45+L48+L52+L53+L54+L55</f>
        <v>0</v>
      </c>
      <c r="M44" s="82">
        <f t="shared" si="1"/>
        <v>67103203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15520000</v>
      </c>
      <c r="I45" s="98">
        <f>I46+I47</f>
        <v>0</v>
      </c>
      <c r="J45" s="83">
        <f t="shared" si="0"/>
        <v>15520000</v>
      </c>
      <c r="K45" s="97">
        <f>K46+K47</f>
        <v>15520000</v>
      </c>
      <c r="L45" s="98">
        <f>L46+L47</f>
        <v>0</v>
      </c>
      <c r="M45" s="83">
        <f t="shared" si="1"/>
        <v>15520000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15520000</v>
      </c>
      <c r="I46" s="73"/>
      <c r="J46" s="83">
        <f t="shared" si="0"/>
        <v>15520000</v>
      </c>
      <c r="K46" s="72">
        <v>15520000</v>
      </c>
      <c r="L46" s="73"/>
      <c r="M46" s="83">
        <f t="shared" si="1"/>
        <v>15520000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7659723</v>
      </c>
      <c r="I48" s="98">
        <f>I49+I50+I51</f>
        <v>0</v>
      </c>
      <c r="J48" s="83">
        <f t="shared" si="0"/>
        <v>7659723</v>
      </c>
      <c r="K48" s="97">
        <f>K49+K50+K51</f>
        <v>6623019</v>
      </c>
      <c r="L48" s="98">
        <f>L49+L50+L51</f>
        <v>0</v>
      </c>
      <c r="M48" s="83">
        <f t="shared" si="1"/>
        <v>6623019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7659723</v>
      </c>
      <c r="I49" s="75"/>
      <c r="J49" s="83">
        <f t="shared" si="0"/>
        <v>7659723</v>
      </c>
      <c r="K49" s="74">
        <v>6623019</v>
      </c>
      <c r="L49" s="75"/>
      <c r="M49" s="83">
        <f t="shared" si="1"/>
        <v>6623019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54290515</v>
      </c>
      <c r="I52" s="67"/>
      <c r="J52" s="83">
        <f t="shared" si="0"/>
        <v>54290515</v>
      </c>
      <c r="K52" s="66">
        <v>44960184</v>
      </c>
      <c r="L52" s="67"/>
      <c r="M52" s="83">
        <f t="shared" si="1"/>
        <v>44960184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24538797</v>
      </c>
      <c r="I58" s="94">
        <f>I59+I60</f>
        <v>0</v>
      </c>
      <c r="J58" s="82">
        <f>H58+I58</f>
        <v>24538797</v>
      </c>
      <c r="K58" s="93">
        <f>K59+K60</f>
        <v>10367035</v>
      </c>
      <c r="L58" s="94">
        <f>L59+L60</f>
        <v>0</v>
      </c>
      <c r="M58" s="82">
        <f>K58+L58</f>
        <v>10367035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24538797</v>
      </c>
      <c r="I59" s="67"/>
      <c r="J59" s="83">
        <f>H59+I59</f>
        <v>24538797</v>
      </c>
      <c r="K59" s="66">
        <v>10367035</v>
      </c>
      <c r="L59" s="67"/>
      <c r="M59" s="83">
        <f>K59+L59</f>
        <v>10367035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561854075</v>
      </c>
      <c r="I62" s="100">
        <f>I58+I44+I43+I38+I37+I36+I35+I32+I28+I24+I23+I17+I16+I9</f>
        <v>699070500.3</v>
      </c>
      <c r="J62" s="89">
        <f>H62+I62</f>
        <v>1260924575.3</v>
      </c>
      <c r="K62" s="99">
        <f>K58+K44+K43+K38+K37+K36+K35+K32+K28+K24+K17+K16+K9+K23</f>
        <v>442126034</v>
      </c>
      <c r="L62" s="100">
        <f>L58+L44+L43+L38+L37+L36+L35+L32+L28+L24+L23+L17+L16+L9</f>
        <v>428509447.6324685</v>
      </c>
      <c r="M62" s="89">
        <f>K62+L62</f>
        <v>870635481.6324685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19346311</v>
      </c>
      <c r="I66" s="80">
        <v>66389616</v>
      </c>
      <c r="J66" s="90">
        <f>H66+I66</f>
        <v>85735927</v>
      </c>
      <c r="K66" s="79">
        <v>21265956</v>
      </c>
      <c r="L66" s="80">
        <v>57520795</v>
      </c>
      <c r="M66" s="90">
        <f>K66+L66</f>
        <v>78786751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97654636</v>
      </c>
      <c r="I67" s="80"/>
      <c r="J67" s="90">
        <f>H67+I67</f>
        <v>97654636</v>
      </c>
      <c r="K67" s="79">
        <v>88440427</v>
      </c>
      <c r="L67" s="80">
        <v>0</v>
      </c>
      <c r="M67" s="90">
        <f>K67+L67</f>
        <v>88440427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>
        <v>641020</v>
      </c>
      <c r="L68" s="80">
        <v>633420</v>
      </c>
      <c r="M68" s="90">
        <f>K68+L68</f>
        <v>1274440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1208798320</v>
      </c>
      <c r="I69" s="81">
        <v>1274331459</v>
      </c>
      <c r="J69" s="91">
        <f>H69+I69</f>
        <v>2483129779</v>
      </c>
      <c r="K69" s="79">
        <v>1026088148</v>
      </c>
      <c r="L69" s="81">
        <v>835584079</v>
      </c>
      <c r="M69" s="91">
        <f>K69+L69</f>
        <v>1861672227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1325799267</v>
      </c>
      <c r="I70" s="100">
        <f>I66+I67+I68+I69</f>
        <v>1340721075</v>
      </c>
      <c r="J70" s="92">
        <f>H70+I70</f>
        <v>2666520342</v>
      </c>
      <c r="K70" s="99">
        <f>K66+K67+K68+K69</f>
        <v>1136435551</v>
      </c>
      <c r="L70" s="100">
        <f>L66+L67+L68+L69</f>
        <v>893738294</v>
      </c>
      <c r="M70" s="89">
        <f>K70+L70</f>
        <v>2030173845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K51" sqref="K51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T. GARANTİ BANKASI A.Ş KIBRIS ŞUBELERİ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42735</v>
      </c>
      <c r="I8" s="218">
        <f>Aktifler!L7</f>
        <v>42369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76422813</v>
      </c>
      <c r="I10" s="56">
        <f>I11+I19+I20+I25+I28</f>
        <v>62161956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57190451</v>
      </c>
      <c r="I11" s="57">
        <f>I12+I15+I18</f>
        <v>48376333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48906041</v>
      </c>
      <c r="I12" s="58">
        <f>I13+I14</f>
        <v>40967350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7198119</v>
      </c>
      <c r="I13" s="18">
        <v>5928755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41707922</v>
      </c>
      <c r="I14" s="18">
        <v>35038595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7801448</v>
      </c>
      <c r="I15" s="58">
        <f>I16+I17</f>
        <v>7122528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2253026</v>
      </c>
      <c r="I16" s="18">
        <v>2467849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5548422</v>
      </c>
      <c r="I17" s="18">
        <v>4654679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482962</v>
      </c>
      <c r="I18" s="17">
        <v>286455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1114000</v>
      </c>
      <c r="I19" s="16">
        <v>895674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16210736</v>
      </c>
      <c r="I20" s="57">
        <f>I21+I22+I23+I24</f>
        <v>7441645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2642840</v>
      </c>
      <c r="I21" s="19">
        <v>2430999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/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13567896</v>
      </c>
      <c r="I23" s="19">
        <v>5010646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1625415</v>
      </c>
      <c r="I25" s="57">
        <f>I26+I27</f>
        <v>5119390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593323</v>
      </c>
      <c r="I26" s="19">
        <v>823575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1032092</v>
      </c>
      <c r="I27" s="19">
        <v>4295815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282211</v>
      </c>
      <c r="I28" s="16">
        <v>328914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34661818</v>
      </c>
      <c r="I30" s="56">
        <f>I31+I37+I44+I45+I50+I51</f>
        <v>28102286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31516770</v>
      </c>
      <c r="I31" s="57">
        <f>I32+I33+I34+I35+I36</f>
        <v>23952473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22815379</v>
      </c>
      <c r="I32" s="19">
        <v>17362425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/>
      <c r="I33" s="19"/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8656336</v>
      </c>
      <c r="I34" s="19">
        <v>6289972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/>
      <c r="I35" s="19"/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45055</v>
      </c>
      <c r="I36" s="19">
        <v>300076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2523572</v>
      </c>
      <c r="I37" s="57">
        <f>I38+I39+I40+I41+I42+I43</f>
        <v>2851163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2523572</v>
      </c>
      <c r="I38" s="19">
        <v>2848593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/>
      <c r="I40" s="19"/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/>
      <c r="I41" s="19"/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>
        <v>2570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517911</v>
      </c>
      <c r="I45" s="57">
        <f>I46+I47+I48+I49</f>
        <v>1188831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517911</v>
      </c>
      <c r="I48" s="19">
        <v>1188831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103565</v>
      </c>
      <c r="I51" s="16">
        <v>109819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41760995</v>
      </c>
      <c r="I53" s="60">
        <f>I10-I30</f>
        <v>34059670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31859141</v>
      </c>
      <c r="I55" s="56">
        <f>I56+I60+I61+I62+I63+I64</f>
        <v>108409536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17992847</v>
      </c>
      <c r="I56" s="57">
        <f>I57+I58+I59</f>
        <v>18100392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528405</v>
      </c>
      <c r="I57" s="19">
        <v>620412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721847</v>
      </c>
      <c r="I58" s="19">
        <v>533040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16742595</v>
      </c>
      <c r="I59" s="19">
        <v>16946940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10448241</v>
      </c>
      <c r="I61" s="16">
        <v>85508879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3418053</v>
      </c>
      <c r="I64" s="16">
        <v>4800265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41523670</v>
      </c>
      <c r="I66" s="56">
        <f>I67+I71+I72+I73+I74+I75+I76+I77+I78+I79+I80+I81</f>
        <v>127859355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130909</v>
      </c>
      <c r="I67" s="57">
        <f>I68+I69+I70</f>
        <v>244563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130909</v>
      </c>
      <c r="I70" s="19">
        <v>244563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7040482</v>
      </c>
      <c r="I72" s="16">
        <v>91025489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12494828</v>
      </c>
      <c r="I73" s="16">
        <v>10816710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1678021</v>
      </c>
      <c r="I75" s="16">
        <v>1635995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1734115</v>
      </c>
      <c r="I76" s="16">
        <v>1372887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456176</v>
      </c>
      <c r="I77" s="16">
        <v>525170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4948047</v>
      </c>
      <c r="I79" s="16">
        <v>6661814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1639626</v>
      </c>
      <c r="I80" s="16">
        <v>993430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11401466</v>
      </c>
      <c r="I81" s="16">
        <v>14583297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-9664529</v>
      </c>
      <c r="I83" s="59">
        <f>I55-I66</f>
        <v>-19449819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32096466</v>
      </c>
      <c r="I85" s="22">
        <f>I53+I83</f>
        <v>14609851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7557669.43</v>
      </c>
      <c r="I87" s="15">
        <v>4242816.11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24538796.57</v>
      </c>
      <c r="I89" s="59">
        <f>I85-I87</f>
        <v>10367034.89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Turkan Kilicaslan (KKTC Ulke Mudurlugu)</cp:lastModifiedBy>
  <cp:lastPrinted>2017-04-27T14:13:23Z</cp:lastPrinted>
  <dcterms:created xsi:type="dcterms:W3CDTF">1998-01-12T17:06:50Z</dcterms:created>
  <dcterms:modified xsi:type="dcterms:W3CDTF">2017-04-28T10:06:21Z</dcterms:modified>
  <cp:category/>
  <cp:version/>
  <cp:contentType/>
  <cp:contentStatus/>
</cp:coreProperties>
</file>