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2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<sst xmlns="http://schemas.openxmlformats.org/spreadsheetml/2006/main" count="375" uniqueCount="232">
  <si>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</si>
  <si>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</si>
  <si>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</si>
  <si>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</si>
  <si>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</si>
  <si>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</si>
  <si>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</si>
  <si>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</si>
  <si>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</si>
  <si>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</si>
  <si>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</si>
  <si>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</si>
  <si>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</si>
  <si>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</si>
  <si>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</si>
  <si>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</si>
  <si>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</si>
  <si>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</si>
  <si>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</si>
  <si>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</si>
  <si>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</si>
  <si>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</si>
  <si>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</si>
  <si>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</si>
  <si>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</si>
  <si>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</si>
  <si>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</si>
  <si>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</si>
  <si>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</si>
  <si>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</si>
  <si>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</si>
  <si>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</si>
  <si>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</si>
  <si>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</si>
  <si>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</si>
  <si>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</si>
  <si>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</si>
  <si>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</si>
  <si>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</si>
  <si>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</si>
  <si>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</si>
  <si>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</si>
  <si>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</si>
  <si>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</si>
  <si>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</si>
  <si>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</si>
  <si>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</si>
  <si>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</si>
  <si>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</si>
  <si>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</si>
  <si>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</si>
  <si>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</si>
  <si>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</si>
  <si>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</si>
  <si>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</si>
  <si>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</si>
  <si>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</si>
  <si>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</si>
  <si>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</si>
  <si>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</si>
  <si>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</si>
  <si>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</si>
  <si>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</si>
  <si>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</si>
  <si>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</si>
  <si>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</si>
  <si>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</si>
  <si>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</si>
  <si>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</si>
  <si>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</si>
  <si>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</si>
  <si>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</si>
  <si>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</si>
  <si>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</si>
  <si>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</si>
  <si>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</si>
  <si>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</si>
  <si>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</si>
  <si>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</si>
  <si>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</si>
  <si>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</si>
  <si>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</si>
  <si>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</si>
  <si>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</si>
  <si>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</si>
  <si>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</si>
  <si>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</si>
  <si>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</si>
  <si>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</si>
  <si>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</si>
  <si>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</si>
  <si>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</si>
  <si>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</si>
  <si>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</si>
  <si>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</si>
  <si>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</si>
  <si>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</si>
  <si>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</si>
  <si>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</si>
  <si>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</si>
  <si>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</si>
  <si>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</si>
  <si>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</si>
  <si>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</si>
  <si>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</si>
  <si>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</si>
  <si>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</si>
  <si>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</si>
  <si>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</si>
  <si>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</si>
  <si>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</si>
  <si>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</si>
  <si>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</si>
  <si>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</si>
  <si>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</si>
  <si>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</si>
  <si>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</si>
  <si>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</si>
  <si>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</si>
  <si>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</si>
  <si>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</si>
  <si>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</si>
  <si>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</si>
  <si>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</si>
  <si>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</si>
  <si>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</si>
  <si>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</si>
  <si>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</si>
  <si>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</si>
  <si>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</si>
  <si>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</si>
  <si>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</si>
  <si>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</si>
  <si>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</si>
  <si>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</si>
  <si>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</si>
  <si>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</si>
  <si>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</si>
  <si>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</si>
  <si>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</si>
  <si>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</si>
  <si>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</si>
  <si>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</si>
  <si>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</si>
  <si>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</si>
  <si>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</si>
  <si>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</si>
  <si>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</si>
  <si>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</si>
  <si>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</si>
  <si>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</si>
  <si>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</si>
  <si>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</si>
  <si>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</si>
  <si>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</si>
  <si>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</si>
  <si>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</si>
  <si>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</si>
  <si>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</si>
  <si>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</si>
  <si>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</si>
  <si>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</si>
  <si>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</si>
  <si>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</si>
  <si>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</si>
  <si>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</si>
  <si>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</si>
  <si>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</si>
  <si>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</si>
  <si>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</si>
  <si>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</si>
  <si>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</si>
  <si>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</si>
  <si>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</si>
  <si>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</si>
  <si>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</si>
  <si>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</si>
  <si>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</si>
  <si>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</si>
  <si>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</si>
  <si>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</si>
  <si>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</si>
  <si>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</si>
  <si>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</si>
  <si>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</si>
  <si>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</si>
  <si>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</si>
  <si>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</si>
  <si>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</si>
  <si>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</si>
  <si>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</si>
  <si>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</si>
  <si>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</si>
  <si>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</si>
  <si>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</si>
  <si>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</si>
  <si>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</si>
  <si>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</si>
  <si>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</si>
  <si>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</si>
  <si>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</si>
  <si>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</si>
  <si>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</si>
  <si>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</si>
  <si>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</si>
  <si>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</si>
  <si>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</si>
  <si>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</si>
  <si>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</si>
  <si>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</si>
  <si>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</si>
  <si>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</si>
  <si>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</si>
  <si>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</si>
  <si>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</si>
  <si>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</si>
  <si>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</si>
  <si>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</si>
  <si>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</si>
  <si>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</si>
  <si>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</si>
  <si>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</si>
  <si>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</si>
  <si>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</si>
  <si>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</si>
  <si>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</si>
  <si>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</si>
  <si>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</si>
  <si>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</si>
  <si>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(31-/12/2014)</t>
  </si>
  <si>
    <t>LİMASOL TÜRK KOOPERATİF BANKASI LTD</t>
  </si>
  <si>
    <t>(31/12/2013)</t>
  </si>
</sst>
</file>

<file path=xl/styles.xml><?xml version="1.0" encoding="utf-8"?>
<styleSheet xmlns="http://schemas.openxmlformats.org/spreadsheetml/2006/main">
  <numFmts count="4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75" zoomScaleNormal="75" zoomScalePageLayoutView="0" workbookViewId="0" topLeftCell="A31">
      <selection activeCell="H37" sqref="H37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230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229</v>
      </c>
      <c r="J7" s="151"/>
      <c r="K7" s="151"/>
      <c r="L7" s="217" t="s">
        <v>231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2340354</v>
      </c>
      <c r="I9" s="209">
        <f>I10+I11+I12</f>
        <v>1523487</v>
      </c>
      <c r="J9" s="202">
        <f aca="true" t="shared" si="0" ref="J9:J14">H9+I9</f>
        <v>3863841</v>
      </c>
      <c r="K9" s="208">
        <f>K10+K11+K12</f>
        <v>2320544</v>
      </c>
      <c r="L9" s="209">
        <f>L10+L11+L12</f>
        <v>1460237</v>
      </c>
      <c r="M9" s="202">
        <f aca="true" t="shared" si="1" ref="M9:M14">K9+L9</f>
        <v>3780781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2340354</v>
      </c>
      <c r="I10" s="158"/>
      <c r="J10" s="203">
        <f>H10+I10</f>
        <v>2340354</v>
      </c>
      <c r="K10" s="157">
        <v>2320544</v>
      </c>
      <c r="L10" s="158"/>
      <c r="M10" s="203">
        <f t="shared" si="1"/>
        <v>2320544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>
        <v>0</v>
      </c>
      <c r="I11" s="158">
        <v>1523487</v>
      </c>
      <c r="J11" s="203">
        <f>H11+I11</f>
        <v>1523487</v>
      </c>
      <c r="K11" s="157">
        <v>0</v>
      </c>
      <c r="L11" s="158">
        <v>1460237</v>
      </c>
      <c r="M11" s="203">
        <f t="shared" si="1"/>
        <v>1460237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>
        <v>0</v>
      </c>
      <c r="J12" s="203">
        <f t="shared" si="0"/>
        <v>0</v>
      </c>
      <c r="K12" s="157"/>
      <c r="L12" s="158">
        <v>0</v>
      </c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20365712</v>
      </c>
      <c r="I13" s="209">
        <f>I14+I15</f>
        <v>119184573</v>
      </c>
      <c r="J13" s="202">
        <f t="shared" si="0"/>
        <v>139550285</v>
      </c>
      <c r="K13" s="208">
        <f>K14+K15</f>
        <v>52944144</v>
      </c>
      <c r="L13" s="209">
        <f>L14+L15</f>
        <v>70785402</v>
      </c>
      <c r="M13" s="202">
        <f t="shared" si="1"/>
        <v>123729546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11152474</v>
      </c>
      <c r="I14" s="158">
        <v>89740071</v>
      </c>
      <c r="J14" s="203">
        <f t="shared" si="0"/>
        <v>100892545</v>
      </c>
      <c r="K14" s="157">
        <v>45259097</v>
      </c>
      <c r="L14" s="158">
        <v>53745812</v>
      </c>
      <c r="M14" s="203">
        <f t="shared" si="1"/>
        <v>99004909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9213238</v>
      </c>
      <c r="I15" s="211">
        <f>I16+I17+I18</f>
        <v>29444502</v>
      </c>
      <c r="J15" s="203">
        <f>H15+I15</f>
        <v>38657740</v>
      </c>
      <c r="K15" s="213">
        <f>K16+K17+K18</f>
        <v>7685047</v>
      </c>
      <c r="L15" s="211">
        <f>L16+L17+L18</f>
        <v>17039590</v>
      </c>
      <c r="M15" s="203">
        <f>K15+L15</f>
        <v>24724637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23</v>
      </c>
      <c r="I16" s="160">
        <v>3206342</v>
      </c>
      <c r="J16" s="204">
        <f aca="true" t="shared" si="2" ref="J16:J58">H16+I16</f>
        <v>3206365</v>
      </c>
      <c r="K16" s="159">
        <v>23</v>
      </c>
      <c r="L16" s="160">
        <v>1738645</v>
      </c>
      <c r="M16" s="204">
        <f aca="true" t="shared" si="3" ref="M16:M58">K16+L16</f>
        <v>1738668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9213215</v>
      </c>
      <c r="I17" s="160">
        <v>26238160</v>
      </c>
      <c r="J17" s="204">
        <f t="shared" si="2"/>
        <v>35451375</v>
      </c>
      <c r="K17" s="159">
        <v>7685024</v>
      </c>
      <c r="L17" s="160">
        <v>15300945</v>
      </c>
      <c r="M17" s="205">
        <f t="shared" si="3"/>
        <v>22985969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>
        <v>0</v>
      </c>
      <c r="I18" s="160">
        <v>0</v>
      </c>
      <c r="J18" s="204">
        <f t="shared" si="2"/>
        <v>0</v>
      </c>
      <c r="K18" s="159">
        <v>0</v>
      </c>
      <c r="L18" s="160">
        <v>0</v>
      </c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1348694</v>
      </c>
      <c r="I19" s="209">
        <f>I20+I21+I22+I23</f>
        <v>11734403</v>
      </c>
      <c r="J19" s="202">
        <f t="shared" si="2"/>
        <v>13083097</v>
      </c>
      <c r="K19" s="208">
        <f>K20+K21+K22+K23</f>
        <v>1439717</v>
      </c>
      <c r="L19" s="209">
        <f>L20+L21+L22+L23</f>
        <v>7812812</v>
      </c>
      <c r="M19" s="202">
        <f t="shared" si="3"/>
        <v>9252529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>
        <v>0</v>
      </c>
      <c r="I20" s="158">
        <v>0</v>
      </c>
      <c r="J20" s="203">
        <f t="shared" si="2"/>
        <v>0</v>
      </c>
      <c r="K20" s="157">
        <v>0</v>
      </c>
      <c r="L20" s="158">
        <v>0</v>
      </c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>
        <v>0</v>
      </c>
      <c r="I21" s="158">
        <v>0</v>
      </c>
      <c r="J21" s="203">
        <f t="shared" si="2"/>
        <v>0</v>
      </c>
      <c r="K21" s="157">
        <v>0</v>
      </c>
      <c r="L21" s="158">
        <v>0</v>
      </c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>
        <v>0</v>
      </c>
      <c r="I22" s="158">
        <v>0</v>
      </c>
      <c r="J22" s="203">
        <f t="shared" si="2"/>
        <v>0</v>
      </c>
      <c r="K22" s="157">
        <v>0</v>
      </c>
      <c r="L22" s="158">
        <v>0</v>
      </c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1348694</v>
      </c>
      <c r="I23" s="158">
        <v>11734403</v>
      </c>
      <c r="J23" s="203">
        <f t="shared" si="2"/>
        <v>13083097</v>
      </c>
      <c r="K23" s="157">
        <v>1439717</v>
      </c>
      <c r="L23" s="158">
        <v>7812812</v>
      </c>
      <c r="M23" s="203">
        <f t="shared" si="3"/>
        <v>9252529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219904251</v>
      </c>
      <c r="I24" s="209">
        <f>I25+I26</f>
        <v>139536034</v>
      </c>
      <c r="J24" s="202">
        <f t="shared" si="2"/>
        <v>359440285</v>
      </c>
      <c r="K24" s="208">
        <f>K25+K26</f>
        <v>170849453</v>
      </c>
      <c r="L24" s="209">
        <f>L25+L26</f>
        <v>123411392</v>
      </c>
      <c r="M24" s="202">
        <f t="shared" si="3"/>
        <v>294260845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67824852</v>
      </c>
      <c r="I25" s="158">
        <v>38398411</v>
      </c>
      <c r="J25" s="203">
        <f t="shared" si="2"/>
        <v>106223263</v>
      </c>
      <c r="K25" s="157">
        <v>55630434</v>
      </c>
      <c r="L25" s="158">
        <v>34239025</v>
      </c>
      <c r="M25" s="203">
        <f t="shared" si="3"/>
        <v>89869459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152079399</v>
      </c>
      <c r="I26" s="158">
        <v>101137623</v>
      </c>
      <c r="J26" s="203">
        <f t="shared" si="2"/>
        <v>253217022</v>
      </c>
      <c r="K26" s="157">
        <v>115219019</v>
      </c>
      <c r="L26" s="158">
        <v>89172367</v>
      </c>
      <c r="M26" s="203">
        <f t="shared" si="3"/>
        <v>204391386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15459038</v>
      </c>
      <c r="I27" s="209">
        <f>I28+I31+I34</f>
        <v>0</v>
      </c>
      <c r="J27" s="202">
        <f t="shared" si="2"/>
        <v>15459038</v>
      </c>
      <c r="K27" s="208">
        <f>K28+K31+K34</f>
        <v>14258470</v>
      </c>
      <c r="L27" s="209">
        <f>L28+L31+L34</f>
        <v>0</v>
      </c>
      <c r="M27" s="202">
        <f t="shared" si="3"/>
        <v>14258470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1946497</v>
      </c>
      <c r="I28" s="211">
        <f>I29+I30</f>
        <v>0</v>
      </c>
      <c r="J28" s="203">
        <f t="shared" si="2"/>
        <v>1946497</v>
      </c>
      <c r="K28" s="210">
        <f>K29+K30</f>
        <v>35906</v>
      </c>
      <c r="L28" s="211">
        <f>L29+L30</f>
        <v>0</v>
      </c>
      <c r="M28" s="203">
        <f t="shared" si="3"/>
        <v>35906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2073979</v>
      </c>
      <c r="I29" s="161">
        <v>0</v>
      </c>
      <c r="J29" s="203">
        <f t="shared" si="2"/>
        <v>2073979</v>
      </c>
      <c r="K29" s="147">
        <v>40443</v>
      </c>
      <c r="L29" s="161">
        <v>0</v>
      </c>
      <c r="M29" s="203">
        <f t="shared" si="3"/>
        <v>40443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-127482</v>
      </c>
      <c r="I30" s="163">
        <v>0</v>
      </c>
      <c r="J30" s="203">
        <f t="shared" si="2"/>
        <v>-127482</v>
      </c>
      <c r="K30" s="162">
        <v>-4537</v>
      </c>
      <c r="L30" s="163">
        <v>0</v>
      </c>
      <c r="M30" s="203">
        <f t="shared" si="3"/>
        <v>-4537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1131834</v>
      </c>
      <c r="I31" s="211">
        <f>I32+I33</f>
        <v>0</v>
      </c>
      <c r="J31" s="203">
        <f t="shared" si="2"/>
        <v>1131834</v>
      </c>
      <c r="K31" s="212">
        <f>K32+K33</f>
        <v>1564260</v>
      </c>
      <c r="L31" s="211">
        <f>L32+L33</f>
        <v>0</v>
      </c>
      <c r="M31" s="203">
        <f t="shared" si="3"/>
        <v>1564260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1368653</v>
      </c>
      <c r="I32" s="161">
        <v>0</v>
      </c>
      <c r="J32" s="203">
        <f t="shared" si="2"/>
        <v>1368653</v>
      </c>
      <c r="K32" s="147">
        <v>1840612</v>
      </c>
      <c r="L32" s="161">
        <v>0</v>
      </c>
      <c r="M32" s="203">
        <f t="shared" si="3"/>
        <v>1840612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-236819</v>
      </c>
      <c r="I33" s="163">
        <v>0</v>
      </c>
      <c r="J33" s="203">
        <f t="shared" si="2"/>
        <v>-236819</v>
      </c>
      <c r="K33" s="162">
        <v>-276352</v>
      </c>
      <c r="L33" s="163">
        <v>0</v>
      </c>
      <c r="M33" s="203">
        <f t="shared" si="3"/>
        <v>-276352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12380707</v>
      </c>
      <c r="I34" s="211">
        <f>I35+I36</f>
        <v>0</v>
      </c>
      <c r="J34" s="203">
        <f t="shared" si="2"/>
        <v>12380707</v>
      </c>
      <c r="K34" s="210">
        <f>K35+K36</f>
        <v>12658304</v>
      </c>
      <c r="L34" s="211">
        <f>L35+L36</f>
        <v>0</v>
      </c>
      <c r="M34" s="203">
        <f t="shared" si="3"/>
        <v>12658304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22185391</v>
      </c>
      <c r="I35" s="161">
        <v>0</v>
      </c>
      <c r="J35" s="203">
        <f t="shared" si="2"/>
        <v>22185391</v>
      </c>
      <c r="K35" s="147">
        <v>22254596</v>
      </c>
      <c r="L35" s="161">
        <v>0</v>
      </c>
      <c r="M35" s="203">
        <f t="shared" si="3"/>
        <v>22254596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-9804684</v>
      </c>
      <c r="I36" s="163">
        <v>0</v>
      </c>
      <c r="J36" s="203">
        <f t="shared" si="2"/>
        <v>-9804684</v>
      </c>
      <c r="K36" s="162">
        <v>-9596292</v>
      </c>
      <c r="L36" s="163">
        <v>0</v>
      </c>
      <c r="M36" s="203">
        <f t="shared" si="3"/>
        <v>-9596292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247105</v>
      </c>
      <c r="I37" s="209">
        <f>I38+I39+I40</f>
        <v>96771</v>
      </c>
      <c r="J37" s="202">
        <f t="shared" si="2"/>
        <v>343876</v>
      </c>
      <c r="K37" s="208">
        <f>K38+K39+K40</f>
        <v>214253</v>
      </c>
      <c r="L37" s="209">
        <f>L38+L39+L40</f>
        <v>78277</v>
      </c>
      <c r="M37" s="202">
        <f t="shared" si="3"/>
        <v>292530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201775</v>
      </c>
      <c r="I38" s="158">
        <v>42647</v>
      </c>
      <c r="J38" s="203">
        <f t="shared" si="2"/>
        <v>244422</v>
      </c>
      <c r="K38" s="157">
        <v>78038</v>
      </c>
      <c r="L38" s="158">
        <v>34071</v>
      </c>
      <c r="M38" s="203">
        <f t="shared" si="3"/>
        <v>112109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45047</v>
      </c>
      <c r="I39" s="158">
        <v>28548</v>
      </c>
      <c r="J39" s="203">
        <f t="shared" si="2"/>
        <v>73595</v>
      </c>
      <c r="K39" s="157">
        <v>31894</v>
      </c>
      <c r="L39" s="158">
        <v>17720</v>
      </c>
      <c r="M39" s="203">
        <f t="shared" si="3"/>
        <v>49614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283</v>
      </c>
      <c r="I40" s="158">
        <v>25576</v>
      </c>
      <c r="J40" s="203">
        <f t="shared" si="2"/>
        <v>25859</v>
      </c>
      <c r="K40" s="157">
        <v>104321</v>
      </c>
      <c r="L40" s="158">
        <v>26486</v>
      </c>
      <c r="M40" s="203">
        <f t="shared" si="3"/>
        <v>130807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>
        <v>0</v>
      </c>
      <c r="I42" s="158">
        <v>0</v>
      </c>
      <c r="J42" s="203">
        <f t="shared" si="2"/>
        <v>0</v>
      </c>
      <c r="K42" s="157">
        <v>0</v>
      </c>
      <c r="L42" s="158">
        <v>0</v>
      </c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>
        <v>0</v>
      </c>
      <c r="I43" s="158">
        <v>0</v>
      </c>
      <c r="J43" s="203">
        <f t="shared" si="2"/>
        <v>0</v>
      </c>
      <c r="K43" s="157">
        <v>0</v>
      </c>
      <c r="L43" s="158">
        <v>0</v>
      </c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17604909</v>
      </c>
      <c r="I44" s="155">
        <v>22115834</v>
      </c>
      <c r="J44" s="202">
        <f t="shared" si="2"/>
        <v>39720743</v>
      </c>
      <c r="K44" s="154">
        <v>17720390</v>
      </c>
      <c r="L44" s="155">
        <v>17285583</v>
      </c>
      <c r="M44" s="202">
        <f t="shared" si="3"/>
        <v>35005973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2610270</v>
      </c>
      <c r="I45" s="155">
        <v>1284035</v>
      </c>
      <c r="J45" s="202">
        <f t="shared" si="2"/>
        <v>3894305</v>
      </c>
      <c r="K45" s="154">
        <v>2851042</v>
      </c>
      <c r="L45" s="155">
        <v>499140</v>
      </c>
      <c r="M45" s="202">
        <f t="shared" si="3"/>
        <v>3350182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220000</v>
      </c>
      <c r="I46" s="209">
        <f>I47+I48</f>
        <v>0</v>
      </c>
      <c r="J46" s="202">
        <f t="shared" si="2"/>
        <v>220000</v>
      </c>
      <c r="K46" s="208">
        <f>K47+K48</f>
        <v>200000</v>
      </c>
      <c r="L46" s="209">
        <f>L47+L48</f>
        <v>0</v>
      </c>
      <c r="M46" s="202">
        <f t="shared" si="3"/>
        <v>200000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220000</v>
      </c>
      <c r="I47" s="158">
        <v>0</v>
      </c>
      <c r="J47" s="203">
        <f t="shared" si="2"/>
        <v>220000</v>
      </c>
      <c r="K47" s="157">
        <v>200000</v>
      </c>
      <c r="L47" s="158">
        <v>0</v>
      </c>
      <c r="M47" s="203">
        <f t="shared" si="3"/>
        <v>200000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>
        <v>0</v>
      </c>
      <c r="I48" s="158">
        <v>0</v>
      </c>
      <c r="J48" s="203">
        <f t="shared" si="2"/>
        <v>0</v>
      </c>
      <c r="K48" s="157">
        <v>0</v>
      </c>
      <c r="L48" s="158">
        <v>0</v>
      </c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2577650</v>
      </c>
      <c r="I49" s="209">
        <f>I50+I51</f>
        <v>0</v>
      </c>
      <c r="J49" s="202">
        <f t="shared" si="2"/>
        <v>2577650</v>
      </c>
      <c r="K49" s="208">
        <f>K50+K51</f>
        <v>2318950</v>
      </c>
      <c r="L49" s="209">
        <f>L50+L51</f>
        <v>0</v>
      </c>
      <c r="M49" s="202">
        <f t="shared" si="3"/>
        <v>2318950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2577650</v>
      </c>
      <c r="I50" s="158">
        <v>0</v>
      </c>
      <c r="J50" s="203">
        <f t="shared" si="2"/>
        <v>2577650</v>
      </c>
      <c r="K50" s="157">
        <v>2318950</v>
      </c>
      <c r="L50" s="158">
        <v>0</v>
      </c>
      <c r="M50" s="203">
        <f t="shared" si="3"/>
        <v>2318950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>
        <v>0</v>
      </c>
      <c r="I51" s="158">
        <v>0</v>
      </c>
      <c r="J51" s="203">
        <f t="shared" si="2"/>
        <v>0</v>
      </c>
      <c r="K51" s="157">
        <v>0</v>
      </c>
      <c r="L51" s="158">
        <v>0</v>
      </c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105402</v>
      </c>
      <c r="I52" s="209">
        <f>I53+I54</f>
        <v>0</v>
      </c>
      <c r="J52" s="202">
        <f t="shared" si="2"/>
        <v>105402</v>
      </c>
      <c r="K52" s="208">
        <f>K53+K54</f>
        <v>105402</v>
      </c>
      <c r="L52" s="209">
        <f>L53+L54</f>
        <v>0</v>
      </c>
      <c r="M52" s="202">
        <f t="shared" si="3"/>
        <v>105402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>
        <v>105402</v>
      </c>
      <c r="I53" s="158">
        <v>0</v>
      </c>
      <c r="J53" s="203">
        <f t="shared" si="2"/>
        <v>105402</v>
      </c>
      <c r="K53" s="157">
        <v>105402</v>
      </c>
      <c r="L53" s="158">
        <v>0</v>
      </c>
      <c r="M53" s="203">
        <f t="shared" si="3"/>
        <v>105402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>
        <v>0</v>
      </c>
      <c r="I54" s="158">
        <v>0</v>
      </c>
      <c r="J54" s="203">
        <f t="shared" si="2"/>
        <v>0</v>
      </c>
      <c r="K54" s="157">
        <v>0</v>
      </c>
      <c r="L54" s="158">
        <v>0</v>
      </c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8544101</v>
      </c>
      <c r="I55" s="209">
        <f>I56+I57</f>
        <v>0</v>
      </c>
      <c r="J55" s="202">
        <f t="shared" si="2"/>
        <v>8544101</v>
      </c>
      <c r="K55" s="208">
        <f>K56+K57</f>
        <v>9209442</v>
      </c>
      <c r="L55" s="209">
        <f>L56+L57</f>
        <v>0</v>
      </c>
      <c r="M55" s="202">
        <f t="shared" si="3"/>
        <v>9209442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22921448</v>
      </c>
      <c r="I56" s="158">
        <v>0</v>
      </c>
      <c r="J56" s="203">
        <f t="shared" si="2"/>
        <v>22921448</v>
      </c>
      <c r="K56" s="157">
        <v>22300825</v>
      </c>
      <c r="L56" s="158">
        <v>0</v>
      </c>
      <c r="M56" s="203">
        <f t="shared" si="3"/>
        <v>22300825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-14377347</v>
      </c>
      <c r="I57" s="158">
        <v>0</v>
      </c>
      <c r="J57" s="203">
        <f t="shared" si="2"/>
        <v>-14377347</v>
      </c>
      <c r="K57" s="157">
        <v>-13091383</v>
      </c>
      <c r="L57" s="158">
        <v>0</v>
      </c>
      <c r="M57" s="203">
        <f t="shared" si="3"/>
        <v>-13091383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2475050</v>
      </c>
      <c r="I58" s="155">
        <v>101037</v>
      </c>
      <c r="J58" s="202">
        <f t="shared" si="2"/>
        <v>2576087</v>
      </c>
      <c r="K58" s="154">
        <v>4526033</v>
      </c>
      <c r="L58" s="155">
        <v>219308</v>
      </c>
      <c r="M58" s="202">
        <f t="shared" si="3"/>
        <v>4745341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293802536</v>
      </c>
      <c r="I60" s="215">
        <f>I58+I55+I52+I49+I46+I45+I44+I41+I37+I27+I24+I19+I13+I9</f>
        <v>295576174</v>
      </c>
      <c r="J60" s="207">
        <f>H60+I60</f>
        <v>589378710</v>
      </c>
      <c r="K60" s="214">
        <f>K58+K55+K52+K49+K46+K45+K44+K41+K37+K27+K24+K19+K13+K9</f>
        <v>278957840</v>
      </c>
      <c r="L60" s="215">
        <f>L58+L55+L52+L49+L46+L45+L44+L41+L37+L27+L24+L19+L13+L9</f>
        <v>221552151</v>
      </c>
      <c r="M60" s="207">
        <f>K60+L60</f>
        <v>500509991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B40">
      <selection activeCell="H62" sqref="H62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LİMASOL TÜRK KOOPERATİF BANKASI LTD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(31-/12/2014)</v>
      </c>
      <c r="J7" s="133"/>
      <c r="K7" s="110"/>
      <c r="L7" s="218" t="str">
        <f>Aktifler!L7</f>
        <v>(31/12/2013)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231409168</v>
      </c>
      <c r="I9" s="94">
        <f>I10+I11+I12+I13+I14+I15</f>
        <v>301758827</v>
      </c>
      <c r="J9" s="82">
        <f aca="true" t="shared" si="0" ref="J9:J57">H9+I9</f>
        <v>533167995</v>
      </c>
      <c r="K9" s="93">
        <f>K10+K11+K12+K13+K14+K15</f>
        <v>241549617</v>
      </c>
      <c r="L9" s="94">
        <f>L10+L11+L12+L13+L14+L15</f>
        <v>211090335</v>
      </c>
      <c r="M9" s="82">
        <f aca="true" t="shared" si="1" ref="M9:M57">K9+L9</f>
        <v>452639952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202119983</v>
      </c>
      <c r="I10" s="67">
        <v>247172122</v>
      </c>
      <c r="J10" s="83">
        <f t="shared" si="0"/>
        <v>449292105</v>
      </c>
      <c r="K10" s="66">
        <v>206541098</v>
      </c>
      <c r="L10" s="67">
        <v>194805581</v>
      </c>
      <c r="M10" s="83">
        <f t="shared" si="1"/>
        <v>401346679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9156262</v>
      </c>
      <c r="I11" s="67">
        <v>7995528</v>
      </c>
      <c r="J11" s="83">
        <f t="shared" si="0"/>
        <v>17151790</v>
      </c>
      <c r="K11" s="66">
        <v>14168470</v>
      </c>
      <c r="L11" s="67">
        <v>2060043</v>
      </c>
      <c r="M11" s="83">
        <f t="shared" si="1"/>
        <v>16228513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15574892</v>
      </c>
      <c r="I12" s="67">
        <v>43452916</v>
      </c>
      <c r="J12" s="83">
        <f t="shared" si="0"/>
        <v>59027808</v>
      </c>
      <c r="K12" s="66">
        <v>17599566</v>
      </c>
      <c r="L12" s="67">
        <v>11755657</v>
      </c>
      <c r="M12" s="83">
        <f t="shared" si="1"/>
        <v>29355223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4556804</v>
      </c>
      <c r="I13" s="67">
        <v>3131443</v>
      </c>
      <c r="J13" s="83">
        <f t="shared" si="0"/>
        <v>7688247</v>
      </c>
      <c r="K13" s="66">
        <v>3240483</v>
      </c>
      <c r="L13" s="67">
        <v>2467967</v>
      </c>
      <c r="M13" s="83">
        <f t="shared" si="1"/>
        <v>5708450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1227</v>
      </c>
      <c r="I14" s="67">
        <v>6818</v>
      </c>
      <c r="J14" s="83">
        <f t="shared" si="0"/>
        <v>8045</v>
      </c>
      <c r="K14" s="66">
        <v>0</v>
      </c>
      <c r="L14" s="67">
        <v>1087</v>
      </c>
      <c r="M14" s="83">
        <f t="shared" si="1"/>
        <v>1087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>
        <v>0</v>
      </c>
      <c r="I15" s="67">
        <v>0</v>
      </c>
      <c r="J15" s="83">
        <f t="shared" si="0"/>
        <v>0</v>
      </c>
      <c r="K15" s="66">
        <v>0</v>
      </c>
      <c r="L15" s="67">
        <v>0</v>
      </c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>
        <v>0</v>
      </c>
      <c r="I16" s="69">
        <v>0</v>
      </c>
      <c r="J16" s="84">
        <f t="shared" si="0"/>
        <v>0</v>
      </c>
      <c r="K16" s="68">
        <v>0</v>
      </c>
      <c r="L16" s="69">
        <v>0</v>
      </c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7000000</v>
      </c>
      <c r="I17" s="96">
        <f>I18+I19</f>
        <v>0</v>
      </c>
      <c r="J17" s="85">
        <f t="shared" si="0"/>
        <v>7000000</v>
      </c>
      <c r="K17" s="95">
        <f>K18+K19</f>
        <v>0</v>
      </c>
      <c r="L17" s="96">
        <f>L18+L19</f>
        <v>6923000</v>
      </c>
      <c r="M17" s="85">
        <f t="shared" si="1"/>
        <v>6923000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7000000</v>
      </c>
      <c r="I18" s="67">
        <v>0</v>
      </c>
      <c r="J18" s="83">
        <f t="shared" si="0"/>
        <v>7000000</v>
      </c>
      <c r="K18" s="66">
        <v>0</v>
      </c>
      <c r="L18" s="67">
        <v>6923000</v>
      </c>
      <c r="M18" s="83">
        <f t="shared" si="1"/>
        <v>6923000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>
        <v>0</v>
      </c>
      <c r="I20" s="71">
        <v>0</v>
      </c>
      <c r="J20" s="86">
        <f t="shared" si="0"/>
        <v>0</v>
      </c>
      <c r="K20" s="70">
        <v>0</v>
      </c>
      <c r="L20" s="71">
        <v>0</v>
      </c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>
        <v>0</v>
      </c>
      <c r="I21" s="71">
        <v>0</v>
      </c>
      <c r="J21" s="87">
        <f t="shared" si="0"/>
        <v>0</v>
      </c>
      <c r="K21" s="70">
        <v>0</v>
      </c>
      <c r="L21" s="71">
        <v>0</v>
      </c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>
        <v>0</v>
      </c>
      <c r="I22" s="71">
        <v>0</v>
      </c>
      <c r="J22" s="87">
        <f t="shared" si="0"/>
        <v>0</v>
      </c>
      <c r="K22" s="70">
        <v>0</v>
      </c>
      <c r="L22" s="71">
        <v>0</v>
      </c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0</v>
      </c>
      <c r="I23" s="64">
        <v>0</v>
      </c>
      <c r="J23" s="82">
        <f t="shared" si="0"/>
        <v>0</v>
      </c>
      <c r="K23" s="63">
        <v>0</v>
      </c>
      <c r="L23" s="64">
        <v>0</v>
      </c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>
        <v>0</v>
      </c>
      <c r="I25" s="67">
        <v>0</v>
      </c>
      <c r="J25" s="83">
        <f t="shared" si="0"/>
        <v>0</v>
      </c>
      <c r="K25" s="66">
        <v>0</v>
      </c>
      <c r="L25" s="67">
        <v>0</v>
      </c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>
        <v>0</v>
      </c>
      <c r="I26" s="67">
        <v>0</v>
      </c>
      <c r="J26" s="83">
        <f t="shared" si="0"/>
        <v>0</v>
      </c>
      <c r="K26" s="66">
        <v>0</v>
      </c>
      <c r="L26" s="67">
        <v>0</v>
      </c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>
        <v>0</v>
      </c>
      <c r="I27" s="67">
        <v>0</v>
      </c>
      <c r="J27" s="83">
        <f t="shared" si="0"/>
        <v>0</v>
      </c>
      <c r="K27" s="66">
        <v>0</v>
      </c>
      <c r="L27" s="67">
        <v>0</v>
      </c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2295625</v>
      </c>
      <c r="I28" s="94">
        <f>I29+I30+I31</f>
        <v>2395522</v>
      </c>
      <c r="J28" s="82">
        <f t="shared" si="0"/>
        <v>4691147</v>
      </c>
      <c r="K28" s="93">
        <f>K29+K30+K31</f>
        <v>2247297</v>
      </c>
      <c r="L28" s="94">
        <f>L29+L30+L31</f>
        <v>1851870</v>
      </c>
      <c r="M28" s="82">
        <f t="shared" si="1"/>
        <v>4099167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2019898</v>
      </c>
      <c r="I29" s="67">
        <v>2318276</v>
      </c>
      <c r="J29" s="83">
        <f t="shared" si="0"/>
        <v>4338174</v>
      </c>
      <c r="K29" s="66">
        <v>2100472</v>
      </c>
      <c r="L29" s="67">
        <v>1791753</v>
      </c>
      <c r="M29" s="83">
        <f t="shared" si="1"/>
        <v>3892225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23973</v>
      </c>
      <c r="I30" s="67">
        <v>0</v>
      </c>
      <c r="J30" s="83">
        <f t="shared" si="0"/>
        <v>23973</v>
      </c>
      <c r="K30" s="66">
        <v>0</v>
      </c>
      <c r="L30" s="67">
        <v>1708</v>
      </c>
      <c r="M30" s="83">
        <f t="shared" si="1"/>
        <v>1708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251754</v>
      </c>
      <c r="I31" s="67">
        <v>77246</v>
      </c>
      <c r="J31" s="83">
        <f t="shared" si="0"/>
        <v>329000</v>
      </c>
      <c r="K31" s="66">
        <v>146825</v>
      </c>
      <c r="L31" s="67">
        <v>58409</v>
      </c>
      <c r="M31" s="83">
        <f t="shared" si="1"/>
        <v>205234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>
        <v>0</v>
      </c>
      <c r="I33" s="67">
        <v>0</v>
      </c>
      <c r="J33" s="83">
        <f t="shared" si="0"/>
        <v>0</v>
      </c>
      <c r="K33" s="66">
        <v>0</v>
      </c>
      <c r="L33" s="67">
        <v>0</v>
      </c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>
        <v>0</v>
      </c>
      <c r="J34" s="83">
        <f t="shared" si="0"/>
        <v>0</v>
      </c>
      <c r="K34" s="66">
        <v>0</v>
      </c>
      <c r="L34" s="67">
        <v>0</v>
      </c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1321088</v>
      </c>
      <c r="I35" s="64">
        <v>80014</v>
      </c>
      <c r="J35" s="82">
        <f t="shared" si="0"/>
        <v>1401102</v>
      </c>
      <c r="K35" s="63">
        <v>934894</v>
      </c>
      <c r="L35" s="64">
        <v>54279</v>
      </c>
      <c r="M35" s="82">
        <f t="shared" si="1"/>
        <v>989173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>
        <v>0</v>
      </c>
      <c r="I36" s="64">
        <v>0</v>
      </c>
      <c r="J36" s="82">
        <f t="shared" si="0"/>
        <v>0</v>
      </c>
      <c r="K36" s="63">
        <v>0</v>
      </c>
      <c r="L36" s="64">
        <v>0</v>
      </c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2565743</v>
      </c>
      <c r="I37" s="64">
        <v>758706</v>
      </c>
      <c r="J37" s="82">
        <f t="shared" si="0"/>
        <v>3324449</v>
      </c>
      <c r="K37" s="63">
        <v>1964434</v>
      </c>
      <c r="L37" s="64">
        <v>1132564</v>
      </c>
      <c r="M37" s="82">
        <f t="shared" si="1"/>
        <v>3096998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3677844</v>
      </c>
      <c r="I38" s="94">
        <f>I39+I40+I41+I42</f>
        <v>0</v>
      </c>
      <c r="J38" s="82">
        <f t="shared" si="0"/>
        <v>3677844</v>
      </c>
      <c r="K38" s="93">
        <f>K39+K40+K41+K42</f>
        <v>3450552</v>
      </c>
      <c r="L38" s="94">
        <f>L39+L40+L41+L42</f>
        <v>0</v>
      </c>
      <c r="M38" s="82">
        <f t="shared" si="1"/>
        <v>3450552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>
        <v>0</v>
      </c>
      <c r="I39" s="67">
        <v>0</v>
      </c>
      <c r="J39" s="83">
        <f t="shared" si="0"/>
        <v>0</v>
      </c>
      <c r="K39" s="66">
        <v>0</v>
      </c>
      <c r="L39" s="67">
        <v>0</v>
      </c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3677844</v>
      </c>
      <c r="I40" s="67">
        <v>0</v>
      </c>
      <c r="J40" s="83">
        <f t="shared" si="0"/>
        <v>3677844</v>
      </c>
      <c r="K40" s="66">
        <v>2752051</v>
      </c>
      <c r="L40" s="67">
        <v>0</v>
      </c>
      <c r="M40" s="83">
        <f t="shared" si="1"/>
        <v>2752051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0</v>
      </c>
      <c r="I41" s="67">
        <v>0</v>
      </c>
      <c r="J41" s="83">
        <f t="shared" si="0"/>
        <v>0</v>
      </c>
      <c r="K41" s="66">
        <v>698501</v>
      </c>
      <c r="L41" s="67">
        <v>0</v>
      </c>
      <c r="M41" s="83">
        <f t="shared" si="1"/>
        <v>698501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0</v>
      </c>
      <c r="I42" s="67">
        <v>0</v>
      </c>
      <c r="J42" s="83">
        <f t="shared" si="0"/>
        <v>0</v>
      </c>
      <c r="K42" s="66">
        <v>0</v>
      </c>
      <c r="L42" s="67">
        <v>0</v>
      </c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1713186</v>
      </c>
      <c r="I43" s="64">
        <v>1047166</v>
      </c>
      <c r="J43" s="82">
        <f t="shared" si="0"/>
        <v>2760352</v>
      </c>
      <c r="K43" s="63">
        <v>1450552</v>
      </c>
      <c r="L43" s="64">
        <v>119242</v>
      </c>
      <c r="M43" s="82">
        <f t="shared" si="1"/>
        <v>1569794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17145136</v>
      </c>
      <c r="I44" s="94">
        <f>I45+I48+I52+I53+I54+I55</f>
        <v>0</v>
      </c>
      <c r="J44" s="82">
        <f t="shared" si="0"/>
        <v>17145136</v>
      </c>
      <c r="K44" s="93">
        <f>K45+K48+K52+K53+K54+K55</f>
        <v>15293054</v>
      </c>
      <c r="L44" s="94">
        <f>L45+L48+L52+L53+L54+L55</f>
        <v>0</v>
      </c>
      <c r="M44" s="82">
        <f t="shared" si="1"/>
        <v>15293054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15810805</v>
      </c>
      <c r="I45" s="98">
        <f>I46+I47</f>
        <v>0</v>
      </c>
      <c r="J45" s="83">
        <f t="shared" si="0"/>
        <v>15810805</v>
      </c>
      <c r="K45" s="97">
        <f>K46+K47</f>
        <v>14398045</v>
      </c>
      <c r="L45" s="98">
        <f>L46+L47</f>
        <v>0</v>
      </c>
      <c r="M45" s="83">
        <f t="shared" si="1"/>
        <v>14398045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100000000</v>
      </c>
      <c r="I46" s="73"/>
      <c r="J46" s="83">
        <f t="shared" si="0"/>
        <v>100000000</v>
      </c>
      <c r="K46" s="72">
        <v>100000000</v>
      </c>
      <c r="L46" s="73">
        <v>0</v>
      </c>
      <c r="M46" s="83">
        <f t="shared" si="1"/>
        <v>100000000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-84189195</v>
      </c>
      <c r="I47" s="71"/>
      <c r="J47" s="83">
        <f t="shared" si="0"/>
        <v>-84189195</v>
      </c>
      <c r="K47" s="70">
        <v>-85601955</v>
      </c>
      <c r="L47" s="71"/>
      <c r="M47" s="83">
        <f t="shared" si="1"/>
        <v>-85601955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1334331</v>
      </c>
      <c r="I48" s="98">
        <f>I49+I50+I51</f>
        <v>0</v>
      </c>
      <c r="J48" s="83">
        <f t="shared" si="0"/>
        <v>1334331</v>
      </c>
      <c r="K48" s="97">
        <f>K49+K50+K51</f>
        <v>895009</v>
      </c>
      <c r="L48" s="98">
        <f>L49+L50+L51</f>
        <v>0</v>
      </c>
      <c r="M48" s="83">
        <f t="shared" si="1"/>
        <v>895009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1334331</v>
      </c>
      <c r="I49" s="75">
        <v>0</v>
      </c>
      <c r="J49" s="83">
        <f t="shared" si="0"/>
        <v>1334331</v>
      </c>
      <c r="K49" s="74">
        <v>895009</v>
      </c>
      <c r="L49" s="75">
        <v>0</v>
      </c>
      <c r="M49" s="83">
        <f t="shared" si="1"/>
        <v>895009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>
        <v>0</v>
      </c>
      <c r="I50" s="77">
        <v>0</v>
      </c>
      <c r="J50" s="83">
        <f t="shared" si="0"/>
        <v>0</v>
      </c>
      <c r="K50" s="76">
        <v>0</v>
      </c>
      <c r="L50" s="77">
        <v>0</v>
      </c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>
        <v>0</v>
      </c>
      <c r="I51" s="77">
        <v>0</v>
      </c>
      <c r="J51" s="83">
        <f t="shared" si="0"/>
        <v>0</v>
      </c>
      <c r="K51" s="76">
        <v>0</v>
      </c>
      <c r="L51" s="77">
        <v>0</v>
      </c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0</v>
      </c>
      <c r="I52" s="67">
        <v>0</v>
      </c>
      <c r="J52" s="83">
        <f t="shared" si="0"/>
        <v>0</v>
      </c>
      <c r="K52" s="66">
        <v>0</v>
      </c>
      <c r="L52" s="67">
        <v>0</v>
      </c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>
        <v>0</v>
      </c>
      <c r="I53" s="67">
        <v>0</v>
      </c>
      <c r="J53" s="83">
        <f t="shared" si="0"/>
        <v>0</v>
      </c>
      <c r="K53" s="66">
        <v>0</v>
      </c>
      <c r="L53" s="67">
        <v>0</v>
      </c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0</v>
      </c>
      <c r="I54" s="67">
        <v>0</v>
      </c>
      <c r="J54" s="83">
        <f t="shared" si="0"/>
        <v>0</v>
      </c>
      <c r="K54" s="66">
        <v>0</v>
      </c>
      <c r="L54" s="67">
        <v>0</v>
      </c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>
        <v>0</v>
      </c>
      <c r="I56" s="75">
        <v>0</v>
      </c>
      <c r="J56" s="83">
        <f t="shared" si="0"/>
        <v>0</v>
      </c>
      <c r="K56" s="74">
        <v>0</v>
      </c>
      <c r="L56" s="75">
        <v>0</v>
      </c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0</v>
      </c>
      <c r="I57" s="77">
        <v>0</v>
      </c>
      <c r="J57" s="83">
        <f t="shared" si="0"/>
        <v>0</v>
      </c>
      <c r="K57" s="76">
        <v>0</v>
      </c>
      <c r="L57" s="77">
        <v>0</v>
      </c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16210685</v>
      </c>
      <c r="I58" s="94">
        <f>I59+I60</f>
        <v>0</v>
      </c>
      <c r="J58" s="82">
        <f>H58+I58</f>
        <v>16210685</v>
      </c>
      <c r="K58" s="93">
        <f>K59+K60</f>
        <v>12448301</v>
      </c>
      <c r="L58" s="94">
        <f>L59+L60</f>
        <v>0</v>
      </c>
      <c r="M58" s="82">
        <f>K58+L58</f>
        <v>12448301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4201706</v>
      </c>
      <c r="I59" s="67">
        <v>0</v>
      </c>
      <c r="J59" s="83">
        <f>H59+I59</f>
        <v>4201706</v>
      </c>
      <c r="K59" s="66">
        <v>4393224</v>
      </c>
      <c r="L59" s="67">
        <v>0</v>
      </c>
      <c r="M59" s="83">
        <f>K59+L59</f>
        <v>4393224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12008979</v>
      </c>
      <c r="I60" s="67">
        <v>0</v>
      </c>
      <c r="J60" s="83">
        <f>H60+I60</f>
        <v>12008979</v>
      </c>
      <c r="K60" s="66">
        <v>8055077</v>
      </c>
      <c r="L60" s="67">
        <v>0</v>
      </c>
      <c r="M60" s="83">
        <f>K60+L60</f>
        <v>8055077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283338475</v>
      </c>
      <c r="I62" s="100">
        <f>I58+I44+I43+I38+I37+I36+I35+I32+I28+I24+I23+I17+I16+I9</f>
        <v>306040235</v>
      </c>
      <c r="J62" s="89">
        <f>H62+I62</f>
        <v>589378710</v>
      </c>
      <c r="K62" s="99">
        <f>K58+K44+K43+K38+K37+K36+K35+K32+K28+K24+K17+K16+K9+K23</f>
        <v>279338701</v>
      </c>
      <c r="L62" s="100">
        <f>L58+L44+L43+L38+L37+L36+L35+L32+L28+L24+L23+L17+L16+L9</f>
        <v>221171290</v>
      </c>
      <c r="M62" s="89">
        <f>K62+L62</f>
        <v>500509991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7446446</v>
      </c>
      <c r="I66" s="80">
        <v>26606295</v>
      </c>
      <c r="J66" s="90">
        <f>H66+I66</f>
        <v>34052741</v>
      </c>
      <c r="K66" s="79">
        <v>4796665</v>
      </c>
      <c r="L66" s="80">
        <v>22834340</v>
      </c>
      <c r="M66" s="90">
        <f>K66+L66</f>
        <v>27631005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35223000</v>
      </c>
      <c r="I67" s="80">
        <v>0</v>
      </c>
      <c r="J67" s="90">
        <f>H67+I67</f>
        <v>35223000</v>
      </c>
      <c r="K67" s="79">
        <v>32264250</v>
      </c>
      <c r="L67" s="80">
        <v>0</v>
      </c>
      <c r="M67" s="90">
        <f>K67+L67</f>
        <v>32264250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10869000</v>
      </c>
      <c r="I68" s="80">
        <v>10800000</v>
      </c>
      <c r="J68" s="90">
        <f>H68+I68</f>
        <v>21669000</v>
      </c>
      <c r="K68" s="79">
        <v>348088</v>
      </c>
      <c r="L68" s="80">
        <v>27090991</v>
      </c>
      <c r="M68" s="90">
        <f>K68+L68</f>
        <v>27439079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101659124</v>
      </c>
      <c r="I69" s="81">
        <v>197171475</v>
      </c>
      <c r="J69" s="91">
        <f>H69+I69</f>
        <v>298830599</v>
      </c>
      <c r="K69" s="79">
        <v>67701387</v>
      </c>
      <c r="L69" s="81">
        <v>177878668</v>
      </c>
      <c r="M69" s="91">
        <f>K69+L69</f>
        <v>245580055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155197570</v>
      </c>
      <c r="I70" s="100">
        <f>I66+I67+I68+I69</f>
        <v>234577770</v>
      </c>
      <c r="J70" s="92">
        <f>H70+I70</f>
        <v>389775340</v>
      </c>
      <c r="K70" s="99">
        <f>K66+K67+K68+K69</f>
        <v>105110390</v>
      </c>
      <c r="L70" s="100">
        <f>L66+L67+L68+L69</f>
        <v>227803999</v>
      </c>
      <c r="M70" s="89">
        <f>K70+L70</f>
        <v>332914389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5" zoomScaleNormal="75" zoomScalePageLayoutView="0" workbookViewId="0" topLeftCell="A4">
      <selection activeCell="I53" sqref="I53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LİMASOL TÜRK KOOPERATİF BANKASI LTD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(31-/12/2014)</v>
      </c>
      <c r="I8" s="218" t="str">
        <f>Aktifler!L7</f>
        <v>(31/12/2013)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39427356</v>
      </c>
      <c r="I10" s="56">
        <f>I11+I19+I20+I25+I28</f>
        <v>33656435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36578077</v>
      </c>
      <c r="I11" s="57">
        <f>I12+I15+I18</f>
        <v>29515807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24980149</v>
      </c>
      <c r="I12" s="58">
        <f>I13+I14</f>
        <v>18606378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9056632</v>
      </c>
      <c r="I13" s="18">
        <v>8039581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15923517</v>
      </c>
      <c r="I14" s="18">
        <v>10566797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10831255</v>
      </c>
      <c r="I15" s="58">
        <f>I16+I17</f>
        <v>10852111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3530280</v>
      </c>
      <c r="I16" s="18">
        <v>3388827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7300975</v>
      </c>
      <c r="I17" s="18">
        <v>7463284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766673</v>
      </c>
      <c r="I18" s="17">
        <v>57318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672828</v>
      </c>
      <c r="I19" s="16">
        <v>631932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1957302</v>
      </c>
      <c r="I20" s="57">
        <f>I21+I22+I23+I24</f>
        <v>3429588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1207236</v>
      </c>
      <c r="I21" s="19">
        <v>1647625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68163</v>
      </c>
      <c r="I22" s="19">
        <v>45691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681903</v>
      </c>
      <c r="I23" s="19">
        <v>1736272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>
        <v>0</v>
      </c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219149</v>
      </c>
      <c r="I25" s="57">
        <f>I26+I27</f>
        <v>79108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93941</v>
      </c>
      <c r="I26" s="19">
        <v>68888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125208</v>
      </c>
      <c r="I27" s="19">
        <v>10220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0</v>
      </c>
      <c r="I28" s="16">
        <v>0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26640004</v>
      </c>
      <c r="I30" s="56">
        <f>I31+I37+I44+I45+I50+I51</f>
        <v>22522462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17348219</v>
      </c>
      <c r="I31" s="57">
        <f>I32+I33+I34+I35+I36</f>
        <v>16057632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15116006</v>
      </c>
      <c r="I32" s="19">
        <v>14741966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2178155</v>
      </c>
      <c r="I33" s="19">
        <v>1203978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27200</v>
      </c>
      <c r="I34" s="19">
        <v>31605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26856</v>
      </c>
      <c r="I35" s="19">
        <v>37705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2</v>
      </c>
      <c r="I36" s="19">
        <v>42378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8909150</v>
      </c>
      <c r="I37" s="57">
        <f>I38+I39+I40+I41+I42+I43</f>
        <v>6420992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8162900</v>
      </c>
      <c r="I38" s="19">
        <v>6108267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5701</v>
      </c>
      <c r="I39" s="19">
        <v>408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674994</v>
      </c>
      <c r="I40" s="19">
        <v>249681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65550</v>
      </c>
      <c r="I41" s="19">
        <v>62636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5</v>
      </c>
      <c r="I42" s="19">
        <v>0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>
        <v>0</v>
      </c>
      <c r="I43" s="19">
        <v>0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382635</v>
      </c>
      <c r="I45" s="57">
        <f>I46+I47+I48+I49</f>
        <v>43838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382635</v>
      </c>
      <c r="I46" s="19">
        <v>43838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>
        <v>0</v>
      </c>
      <c r="I47" s="19">
        <v>0</v>
      </c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0</v>
      </c>
      <c r="I48" s="19">
        <v>0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>
        <v>0</v>
      </c>
      <c r="I49" s="19">
        <v>0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>
        <v>0</v>
      </c>
      <c r="I50" s="16">
        <v>0</v>
      </c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0</v>
      </c>
      <c r="I51" s="16">
        <v>0</v>
      </c>
      <c r="J51" s="9"/>
    </row>
    <row r="52" spans="2:10" ht="15.75">
      <c r="B52" s="38"/>
      <c r="C52" s="46"/>
      <c r="D52" s="39"/>
      <c r="E52" s="39"/>
      <c r="F52" s="39"/>
      <c r="G52" s="243"/>
      <c r="H52" s="20">
        <v>0</v>
      </c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12787352</v>
      </c>
      <c r="I53" s="60">
        <f>I10-I30</f>
        <v>11133973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16131447</v>
      </c>
      <c r="I55" s="56">
        <f>I56+I60+I61+I62+I63+I64</f>
        <v>16609265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12548585</v>
      </c>
      <c r="I56" s="57">
        <f>I57+I58+I59</f>
        <v>13674127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9592615</v>
      </c>
      <c r="I57" s="19">
        <v>10744354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599842</v>
      </c>
      <c r="I58" s="19">
        <v>702097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2356128</v>
      </c>
      <c r="I59" s="19">
        <v>2227676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>
        <v>0</v>
      </c>
      <c r="I60" s="16">
        <v>0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2185812</v>
      </c>
      <c r="I61" s="16">
        <v>1729819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300700</v>
      </c>
      <c r="I62" s="16">
        <v>78325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1096350</v>
      </c>
      <c r="I64" s="16">
        <v>1126994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24003382</v>
      </c>
      <c r="I66" s="56">
        <f>I67+I71+I72+I73+I74+I75+I76+I77+I78+I79+I80+I81</f>
        <v>22651513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302989</v>
      </c>
      <c r="I67" s="57">
        <f>I68+I69+I70</f>
        <v>325112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>
        <v>0</v>
      </c>
      <c r="I68" s="19">
        <v>0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>
        <v>0</v>
      </c>
      <c r="I69" s="19">
        <v>0</v>
      </c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302989</v>
      </c>
      <c r="I70" s="19">
        <v>325112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>
        <v>0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1018469</v>
      </c>
      <c r="I72" s="16">
        <v>1379511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11151605</v>
      </c>
      <c r="I73" s="16">
        <v>9840015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619174</v>
      </c>
      <c r="I75" s="16">
        <v>480271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1287751</v>
      </c>
      <c r="I76" s="16">
        <v>1244973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113753</v>
      </c>
      <c r="I77" s="16">
        <v>67720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>
        <v>0</v>
      </c>
      <c r="I78" s="16">
        <v>0</v>
      </c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889297</v>
      </c>
      <c r="I79" s="16">
        <v>1712500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926933</v>
      </c>
      <c r="I80" s="16">
        <v>663038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7693411</v>
      </c>
      <c r="I81" s="16">
        <v>6938373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-7871935</v>
      </c>
      <c r="I83" s="59">
        <f>I55-I66</f>
        <v>-6042248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4915417</v>
      </c>
      <c r="I85" s="22">
        <f>I53+I83</f>
        <v>5091725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713711</v>
      </c>
      <c r="I87" s="15">
        <v>698501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4201706</v>
      </c>
      <c r="I89" s="59">
        <f>I85-I87</f>
        <v>4393224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2007-03-28T11:08:29Z</cp:lastPrinted>
  <dcterms:created xsi:type="dcterms:W3CDTF">1998-01-12T17:06:50Z</dcterms:created>
  <dcterms:modified xsi:type="dcterms:W3CDTF">2015-04-29T11:44:10Z</dcterms:modified>
  <cp:category/>
  <cp:version/>
  <cp:contentType/>
  <cp:contentStatus/>
</cp:coreProperties>
</file>