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65" activeTab="2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<sst xmlns="http://schemas.openxmlformats.org/spreadsheetml/2006/main" count="375" uniqueCount="232">
  <si>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</si>
  <si>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</si>
  <si>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</si>
  <si>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</si>
  <si>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</si>
  <si>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</si>
  <si>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</si>
  <si>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</si>
  <si>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</si>
  <si>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</si>
  <si>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</si>
  <si>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</si>
  <si>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</si>
  <si>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</si>
  <si>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</si>
  <si>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</si>
  <si>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</si>
  <si>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</si>
  <si>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</si>
  <si>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</si>
  <si>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</si>
  <si>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</si>
  <si>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</si>
  <si>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</si>
  <si>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</si>
  <si>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</si>
  <si>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</si>
  <si>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</si>
  <si>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</si>
  <si>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</si>
  <si>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</si>
  <si>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</si>
  <si>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</si>
  <si>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</si>
  <si>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</si>
  <si>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</si>
  <si>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</si>
  <si>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</si>
  <si>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</si>
  <si>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</si>
  <si>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</si>
  <si>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</si>
  <si>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</si>
  <si>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</si>
  <si>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</si>
  <si>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</si>
  <si>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</si>
  <si>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</si>
  <si>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</si>
  <si>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</si>
  <si>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</si>
  <si>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</si>
  <si>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</si>
  <si>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</si>
  <si>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</si>
  <si>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</si>
  <si>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</si>
  <si>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</si>
  <si>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</si>
  <si>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</si>
  <si>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</si>
  <si>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</si>
  <si>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</si>
  <si>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</si>
  <si>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</si>
  <si>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</si>
  <si>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</si>
  <si>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</si>
  <si>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</si>
  <si>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</si>
  <si>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</si>
  <si>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</si>
  <si>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</si>
  <si>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</si>
  <si>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</si>
  <si>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</si>
  <si>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</si>
  <si>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</si>
  <si>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</si>
  <si>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</si>
  <si>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</si>
  <si>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</si>
  <si>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</si>
  <si>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</si>
  <si>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</si>
  <si>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</si>
  <si>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</si>
  <si>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</si>
  <si>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</si>
  <si>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</si>
  <si>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</si>
  <si>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</si>
  <si>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</si>
  <si>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</si>
  <si>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</si>
  <si>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</si>
  <si>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</si>
  <si>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</si>
  <si>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</si>
  <si>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</si>
  <si>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</si>
  <si>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</si>
  <si>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</si>
  <si>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</si>
  <si>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</si>
  <si>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</si>
  <si>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</si>
  <si>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</si>
  <si>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</si>
  <si>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</si>
  <si>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</si>
  <si>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</si>
  <si>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</si>
  <si>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</si>
  <si>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</si>
  <si>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</si>
  <si>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</si>
  <si>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</si>
  <si>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</si>
  <si>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</si>
  <si>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</si>
  <si>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</si>
  <si>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</si>
  <si>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</si>
  <si>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</si>
  <si>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</si>
  <si>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</si>
  <si>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</si>
  <si>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</si>
  <si>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</si>
  <si>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</si>
  <si>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</si>
  <si>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</si>
  <si>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</si>
  <si>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</si>
  <si>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</si>
  <si>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</si>
  <si>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</si>
  <si>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</si>
  <si>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</si>
  <si>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</si>
  <si>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</si>
  <si>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</si>
  <si>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</si>
  <si>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</si>
  <si>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</si>
  <si>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</si>
  <si>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</si>
  <si>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</si>
  <si>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</si>
  <si>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</si>
  <si>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</si>
  <si>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</si>
  <si>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</si>
  <si>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</si>
  <si>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</si>
  <si>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</si>
  <si>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</si>
  <si>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</si>
  <si>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</si>
  <si>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</si>
  <si>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</si>
  <si>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</si>
  <si>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</si>
  <si>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</si>
  <si>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</si>
  <si>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</si>
  <si>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</si>
  <si>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</si>
  <si>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</si>
  <si>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</si>
  <si>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</si>
  <si>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</si>
  <si>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</si>
  <si>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</si>
  <si>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</si>
  <si>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</si>
  <si>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</si>
  <si>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</si>
  <si>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</si>
  <si>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</si>
  <si>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</si>
  <si>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</si>
  <si>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</si>
  <si>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</si>
  <si>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</si>
  <si>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</si>
  <si>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</si>
  <si>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</si>
  <si>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</si>
  <si>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</si>
  <si>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</si>
  <si>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</si>
  <si>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</si>
  <si>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</si>
  <si>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</si>
  <si>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</si>
  <si>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</si>
  <si>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</si>
  <si>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</si>
  <si>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</si>
  <si>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</si>
  <si>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</si>
  <si>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</si>
  <si>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</si>
  <si>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</si>
  <si>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</si>
  <si>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</si>
  <si>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</si>
  <si>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</si>
  <si>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</si>
  <si>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</si>
  <si>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</si>
  <si>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</si>
  <si>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</si>
  <si>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</si>
  <si>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</si>
  <si>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</si>
  <si>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</si>
  <si>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</si>
  <si>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</si>
  <si>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</si>
  <si>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</si>
  <si>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</si>
  <si>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</si>
  <si>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</si>
  <si>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</si>
  <si>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</si>
  <si>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</si>
  <si>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KIBRIS KAPİTALBANK LTD.</t>
  </si>
  <si>
    <t>(31.12.2018)</t>
  </si>
  <si>
    <t>(31.12.2019)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</si>
</sst>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  <numFmt numFmtId="197" formatCode="[$¥€-2]\ #,##0.00_);[Red]\([$€-2]\ #,##0.00\)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>
        <color indexed="63"/>
      </left>
      <right>
        <color indexed="63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0" fontId="10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horizontal="left"/>
      <protection/>
    </xf>
    <xf numFmtId="0" fontId="9" fillId="34" borderId="13" xfId="0" applyFont="1" applyFill="1" applyBorder="1" applyAlignment="1" applyProtection="1">
      <alignment/>
      <protection/>
    </xf>
    <xf numFmtId="49" fontId="9" fillId="34" borderId="13" xfId="0" applyNumberFormat="1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/>
      <protection/>
    </xf>
    <xf numFmtId="49" fontId="9" fillId="33" borderId="13" xfId="0" applyNumberFormat="1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5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14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16" xfId="0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 horizontal="left"/>
      <protection/>
    </xf>
    <xf numFmtId="0" fontId="9" fillId="34" borderId="17" xfId="0" applyFont="1" applyFill="1" applyBorder="1" applyAlignment="1" applyProtection="1">
      <alignment/>
      <protection/>
    </xf>
    <xf numFmtId="49" fontId="9" fillId="34" borderId="17" xfId="0" applyNumberFormat="1" applyFont="1" applyFill="1" applyBorder="1" applyAlignment="1" applyProtection="1">
      <alignment horizontal="center"/>
      <protection/>
    </xf>
    <xf numFmtId="193" fontId="10" fillId="33" borderId="18" xfId="0" applyNumberFormat="1" applyFont="1" applyFill="1" applyBorder="1" applyAlignment="1" applyProtection="1">
      <alignment/>
      <protection/>
    </xf>
    <xf numFmtId="193" fontId="10" fillId="33" borderId="19" xfId="0" applyNumberFormat="1" applyFont="1" applyFill="1" applyBorder="1" applyAlignment="1" applyProtection="1">
      <alignment/>
      <protection/>
    </xf>
    <xf numFmtId="193" fontId="10" fillId="33" borderId="20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2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10" fillId="33" borderId="23" xfId="0" applyNumberFormat="1" applyFont="1" applyFill="1" applyBorder="1" applyAlignment="1" applyProtection="1">
      <alignment/>
      <protection/>
    </xf>
    <xf numFmtId="193" fontId="9" fillId="33" borderId="24" xfId="0" applyNumberFormat="1" applyFont="1" applyFill="1" applyBorder="1" applyAlignment="1" applyProtection="1">
      <alignment/>
      <protection/>
    </xf>
    <xf numFmtId="193" fontId="10" fillId="33" borderId="25" xfId="0" applyNumberFormat="1" applyFont="1" applyFill="1" applyBorder="1" applyAlignment="1" applyProtection="1">
      <alignment/>
      <protection/>
    </xf>
    <xf numFmtId="193" fontId="10" fillId="33" borderId="26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28" xfId="0" applyNumberFormat="1" applyFont="1" applyFill="1" applyBorder="1" applyAlignment="1" applyProtection="1">
      <alignment/>
      <protection/>
    </xf>
    <xf numFmtId="193" fontId="9" fillId="33" borderId="29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9" fillId="33" borderId="23" xfId="0" applyNumberFormat="1" applyFont="1" applyFill="1" applyBorder="1" applyAlignment="1" applyProtection="1">
      <alignment/>
      <protection/>
    </xf>
    <xf numFmtId="193" fontId="9" fillId="33" borderId="31" xfId="0" applyNumberFormat="1" applyFont="1" applyFill="1" applyBorder="1" applyAlignment="1" applyProtection="1">
      <alignment/>
      <protection/>
    </xf>
    <xf numFmtId="193" fontId="10" fillId="33" borderId="32" xfId="0" applyNumberFormat="1" applyFont="1" applyFill="1" applyBorder="1" applyAlignment="1" applyProtection="1">
      <alignment/>
      <protection/>
    </xf>
    <xf numFmtId="193" fontId="10" fillId="33" borderId="33" xfId="0" applyNumberFormat="1" applyFont="1" applyFill="1" applyBorder="1" applyAlignment="1" applyProtection="1">
      <alignment/>
      <protection/>
    </xf>
    <xf numFmtId="193" fontId="10" fillId="33" borderId="34" xfId="0" applyNumberFormat="1" applyFont="1" applyFill="1" applyBorder="1" applyAlignment="1" applyProtection="1">
      <alignment/>
      <protection/>
    </xf>
    <xf numFmtId="193" fontId="10" fillId="33" borderId="35" xfId="0" applyNumberFormat="1" applyFont="1" applyFill="1" applyBorder="1" applyAlignment="1" applyProtection="1">
      <alignment/>
      <protection/>
    </xf>
    <xf numFmtId="193" fontId="10" fillId="33" borderId="36" xfId="0" applyNumberFormat="1" applyFont="1" applyFill="1" applyBorder="1" applyAlignment="1" applyProtection="1">
      <alignment/>
      <protection/>
    </xf>
    <xf numFmtId="193" fontId="9" fillId="33" borderId="37" xfId="0" applyNumberFormat="1" applyFont="1" applyFill="1" applyBorder="1" applyAlignment="1" applyProtection="1">
      <alignment/>
      <protection/>
    </xf>
    <xf numFmtId="193" fontId="9" fillId="33" borderId="38" xfId="0" applyNumberFormat="1" applyFont="1" applyFill="1" applyBorder="1" applyAlignment="1" applyProtection="1">
      <alignment/>
      <protection/>
    </xf>
    <xf numFmtId="193" fontId="10" fillId="33" borderId="39" xfId="0" applyNumberFormat="1" applyFont="1" applyFill="1" applyBorder="1" applyAlignment="1" applyProtection="1">
      <alignment/>
      <protection/>
    </xf>
    <xf numFmtId="193" fontId="10" fillId="33" borderId="40" xfId="0" applyNumberFormat="1" applyFont="1" applyFill="1" applyBorder="1" applyAlignment="1" applyProtection="1">
      <alignment/>
      <protection/>
    </xf>
    <xf numFmtId="193" fontId="9" fillId="33" borderId="41" xfId="0" applyNumberFormat="1" applyFont="1" applyFill="1" applyBorder="1" applyAlignment="1" applyProtection="1">
      <alignment/>
      <protection/>
    </xf>
    <xf numFmtId="193" fontId="9" fillId="33" borderId="42" xfId="0" applyNumberFormat="1" applyFont="1" applyFill="1" applyBorder="1" applyAlignment="1" applyProtection="1">
      <alignment horizontal="left"/>
      <protection/>
    </xf>
    <xf numFmtId="193" fontId="9" fillId="33" borderId="42" xfId="0" applyNumberFormat="1" applyFont="1" applyFill="1" applyBorder="1" applyAlignment="1" applyProtection="1">
      <alignment/>
      <protection/>
    </xf>
    <xf numFmtId="193" fontId="9" fillId="33" borderId="43" xfId="0" applyNumberFormat="1" applyFont="1" applyFill="1" applyBorder="1" applyAlignment="1" applyProtection="1">
      <alignment/>
      <protection/>
    </xf>
    <xf numFmtId="193" fontId="9" fillId="33" borderId="43" xfId="0" applyNumberFormat="1" applyFont="1" applyFill="1" applyBorder="1" applyAlignment="1" applyProtection="1">
      <alignment horizontal="center"/>
      <protection/>
    </xf>
    <xf numFmtId="193" fontId="10" fillId="33" borderId="14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14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44" xfId="0" applyNumberFormat="1" applyFont="1" applyFill="1" applyBorder="1" applyAlignment="1" applyProtection="1">
      <alignment/>
      <protection/>
    </xf>
    <xf numFmtId="193" fontId="10" fillId="33" borderId="45" xfId="0" applyNumberFormat="1" applyFont="1" applyFill="1" applyBorder="1" applyAlignment="1" applyProtection="1">
      <alignment/>
      <protection/>
    </xf>
    <xf numFmtId="193" fontId="10" fillId="33" borderId="40" xfId="0" applyNumberFormat="1" applyFont="1" applyFill="1" applyBorder="1" applyAlignment="1" applyProtection="1">
      <alignment horizontal="left"/>
      <protection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12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 horizontal="left"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 horizontal="center"/>
      <protection/>
    </xf>
    <xf numFmtId="193" fontId="9" fillId="33" borderId="47" xfId="0" applyNumberFormat="1" applyFont="1" applyFill="1" applyBorder="1" applyAlignment="1" applyProtection="1">
      <alignment/>
      <protection/>
    </xf>
    <xf numFmtId="3" fontId="9" fillId="33" borderId="14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1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48" xfId="0" applyNumberFormat="1" applyFont="1" applyFill="1" applyBorder="1" applyAlignment="1" applyProtection="1">
      <alignment horizontal="center"/>
      <protection/>
    </xf>
    <xf numFmtId="193" fontId="9" fillId="33" borderId="42" xfId="0" applyNumberFormat="1" applyFont="1" applyFill="1" applyBorder="1" applyAlignment="1" applyProtection="1">
      <alignment horizontal="center"/>
      <protection/>
    </xf>
    <xf numFmtId="193" fontId="9" fillId="33" borderId="49" xfId="0" applyNumberFormat="1" applyFont="1" applyFill="1" applyBorder="1" applyAlignment="1" applyProtection="1">
      <alignment horizontal="center"/>
      <protection/>
    </xf>
    <xf numFmtId="193" fontId="10" fillId="33" borderId="11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5" fillId="33" borderId="47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4" fillId="33" borderId="11" xfId="0" applyNumberFormat="1" applyFont="1" applyFill="1" applyBorder="1" applyAlignment="1" applyProtection="1">
      <alignment/>
      <protection/>
    </xf>
    <xf numFmtId="3" fontId="5" fillId="33" borderId="50" xfId="0" applyNumberFormat="1" applyFont="1" applyFill="1" applyBorder="1" applyAlignment="1" applyProtection="1">
      <alignment/>
      <protection/>
    </xf>
    <xf numFmtId="3" fontId="5" fillId="33" borderId="14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41" xfId="0" applyNumberFormat="1" applyFont="1" applyFill="1" applyBorder="1" applyAlignment="1" applyProtection="1">
      <alignment/>
      <protection/>
    </xf>
    <xf numFmtId="3" fontId="5" fillId="33" borderId="42" xfId="0" applyNumberFormat="1" applyFont="1" applyFill="1" applyBorder="1" applyAlignment="1" applyProtection="1">
      <alignment/>
      <protection/>
    </xf>
    <xf numFmtId="3" fontId="4" fillId="33" borderId="14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14" xfId="0" applyNumberFormat="1" applyFont="1" applyFill="1" applyBorder="1" applyAlignment="1" applyProtection="1">
      <alignment horizontal="left"/>
      <protection/>
    </xf>
    <xf numFmtId="3" fontId="4" fillId="33" borderId="14" xfId="0" applyNumberFormat="1" applyFont="1" applyFill="1" applyBorder="1" applyAlignment="1" applyProtection="1" quotePrefix="1">
      <alignment horizontal="left"/>
      <protection/>
    </xf>
    <xf numFmtId="3" fontId="4" fillId="33" borderId="52" xfId="0" applyNumberFormat="1" applyFont="1" applyFill="1" applyBorder="1" applyAlignment="1" applyProtection="1">
      <alignment/>
      <protection/>
    </xf>
    <xf numFmtId="3" fontId="4" fillId="33" borderId="53" xfId="0" applyNumberFormat="1" applyFont="1" applyFill="1" applyBorder="1" applyAlignment="1" applyProtection="1" quotePrefix="1">
      <alignment horizontal="left"/>
      <protection/>
    </xf>
    <xf numFmtId="3" fontId="4" fillId="33" borderId="53" xfId="0" applyNumberFormat="1" applyFont="1" applyFill="1" applyBorder="1" applyAlignment="1" applyProtection="1">
      <alignment/>
      <protection/>
    </xf>
    <xf numFmtId="3" fontId="5" fillId="33" borderId="51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54" xfId="0" applyNumberFormat="1" applyFont="1" applyFill="1" applyBorder="1" applyAlignment="1" applyProtection="1">
      <alignment horizontal="center"/>
      <protection/>
    </xf>
    <xf numFmtId="3" fontId="4" fillId="33" borderId="55" xfId="0" applyNumberFormat="1" applyFont="1" applyFill="1" applyBorder="1" applyAlignment="1" applyProtection="1">
      <alignment horizontal="center"/>
      <protection/>
    </xf>
    <xf numFmtId="3" fontId="5" fillId="33" borderId="56" xfId="0" applyNumberFormat="1" applyFont="1" applyFill="1" applyBorder="1" applyAlignment="1" applyProtection="1">
      <alignment horizontal="center"/>
      <protection/>
    </xf>
    <xf numFmtId="3" fontId="4" fillId="33" borderId="57" xfId="0" applyNumberFormat="1" applyFont="1" applyFill="1" applyBorder="1" applyAlignment="1" applyProtection="1">
      <alignment/>
      <protection/>
    </xf>
    <xf numFmtId="3" fontId="5" fillId="33" borderId="58" xfId="0" applyNumberFormat="1" applyFont="1" applyFill="1" applyBorder="1" applyAlignment="1" applyProtection="1">
      <alignment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5" fillId="33" borderId="59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4" fillId="33" borderId="61" xfId="0" applyNumberFormat="1" applyFont="1" applyFill="1" applyBorder="1" applyAlignment="1" applyProtection="1">
      <alignment/>
      <protection/>
    </xf>
    <xf numFmtId="3" fontId="4" fillId="33" borderId="34" xfId="0" applyNumberFormat="1" applyFont="1" applyFill="1" applyBorder="1" applyAlignment="1" applyProtection="1">
      <alignment/>
      <protection/>
    </xf>
    <xf numFmtId="3" fontId="4" fillId="33" borderId="62" xfId="0" applyNumberFormat="1" applyFont="1" applyFill="1" applyBorder="1" applyAlignment="1" applyProtection="1">
      <alignment/>
      <protection/>
    </xf>
    <xf numFmtId="3" fontId="5" fillId="33" borderId="38" xfId="0" applyNumberFormat="1" applyFont="1" applyFill="1" applyBorder="1" applyAlignment="1" applyProtection="1">
      <alignment/>
      <protection/>
    </xf>
    <xf numFmtId="3" fontId="5" fillId="33" borderId="63" xfId="0" applyNumberFormat="1" applyFont="1" applyFill="1" applyBorder="1" applyAlignment="1" applyProtection="1">
      <alignment/>
      <protection/>
    </xf>
    <xf numFmtId="3" fontId="5" fillId="33" borderId="64" xfId="0" applyNumberFormat="1" applyFont="1" applyFill="1" applyBorder="1" applyAlignment="1" applyProtection="1">
      <alignment/>
      <protection/>
    </xf>
    <xf numFmtId="3" fontId="5" fillId="33" borderId="65" xfId="0" applyNumberFormat="1" applyFont="1" applyFill="1" applyBorder="1" applyAlignment="1" applyProtection="1">
      <alignment/>
      <protection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39" xfId="0" applyNumberFormat="1" applyFont="1" applyFill="1" applyBorder="1" applyAlignment="1" applyProtection="1">
      <alignment horizontal="center"/>
      <protection/>
    </xf>
    <xf numFmtId="49" fontId="5" fillId="33" borderId="66" xfId="0" applyNumberFormat="1" applyFont="1" applyFill="1" applyBorder="1" applyAlignment="1" applyProtection="1">
      <alignment horizontal="center"/>
      <protection/>
    </xf>
    <xf numFmtId="49" fontId="4" fillId="33" borderId="55" xfId="0" applyNumberFormat="1" applyFont="1" applyFill="1" applyBorder="1" applyAlignment="1" applyProtection="1">
      <alignment horizontal="center"/>
      <protection/>
    </xf>
    <xf numFmtId="49" fontId="5" fillId="33" borderId="67" xfId="0" applyNumberFormat="1" applyFont="1" applyFill="1" applyBorder="1" applyAlignment="1" applyProtection="1">
      <alignment horizontal="center"/>
      <protection/>
    </xf>
    <xf numFmtId="49" fontId="5" fillId="33" borderId="68" xfId="0" applyNumberFormat="1" applyFont="1" applyFill="1" applyBorder="1" applyAlignment="1" applyProtection="1">
      <alignment horizontal="center"/>
      <protection/>
    </xf>
    <xf numFmtId="49" fontId="5" fillId="33" borderId="69" xfId="0" applyNumberFormat="1" applyFont="1" applyFill="1" applyBorder="1" applyAlignment="1" applyProtection="1">
      <alignment horizontal="center"/>
      <protection/>
    </xf>
    <xf numFmtId="49" fontId="5" fillId="33" borderId="70" xfId="0" applyNumberFormat="1" applyFont="1" applyFill="1" applyBorder="1" applyAlignment="1" applyProtection="1">
      <alignment horizontal="center"/>
      <protection/>
    </xf>
    <xf numFmtId="49" fontId="5" fillId="33" borderId="71" xfId="0" applyNumberFormat="1" applyFont="1" applyFill="1" applyBorder="1" applyAlignment="1" applyProtection="1">
      <alignment horizontal="center"/>
      <protection/>
    </xf>
    <xf numFmtId="49" fontId="4" fillId="33" borderId="72" xfId="0" applyNumberFormat="1" applyFont="1" applyFill="1" applyBorder="1" applyAlignment="1" applyProtection="1">
      <alignment horizontal="center"/>
      <protection/>
    </xf>
    <xf numFmtId="49" fontId="10" fillId="33" borderId="33" xfId="0" applyNumberFormat="1" applyFont="1" applyFill="1" applyBorder="1" applyAlignment="1" applyProtection="1">
      <alignment horizontal="center"/>
      <protection/>
    </xf>
    <xf numFmtId="49" fontId="9" fillId="33" borderId="37" xfId="0" applyNumberFormat="1" applyFont="1" applyFill="1" applyBorder="1" applyAlignment="1" applyProtection="1">
      <alignment horizontal="center"/>
      <protection/>
    </xf>
    <xf numFmtId="49" fontId="10" fillId="33" borderId="73" xfId="0" applyNumberFormat="1" applyFont="1" applyFill="1" applyBorder="1" applyAlignment="1" applyProtection="1">
      <alignment horizontal="center"/>
      <protection/>
    </xf>
    <xf numFmtId="49" fontId="10" fillId="33" borderId="35" xfId="0" applyNumberFormat="1" applyFont="1" applyFill="1" applyBorder="1" applyAlignment="1" applyProtection="1">
      <alignment horizontal="center"/>
      <protection/>
    </xf>
    <xf numFmtId="49" fontId="9" fillId="33" borderId="74" xfId="0" applyNumberFormat="1" applyFont="1" applyFill="1" applyBorder="1" applyAlignment="1" applyProtection="1">
      <alignment horizontal="center"/>
      <protection/>
    </xf>
    <xf numFmtId="49" fontId="9" fillId="33" borderId="75" xfId="0" applyNumberFormat="1" applyFont="1" applyFill="1" applyBorder="1" applyAlignment="1" applyProtection="1">
      <alignment horizontal="center"/>
      <protection/>
    </xf>
    <xf numFmtId="49" fontId="9" fillId="33" borderId="76" xfId="0" applyNumberFormat="1" applyFont="1" applyFill="1" applyBorder="1" applyAlignment="1" applyProtection="1">
      <alignment horizontal="center"/>
      <protection/>
    </xf>
    <xf numFmtId="49" fontId="9" fillId="33" borderId="77" xfId="0" applyNumberFormat="1" applyFont="1" applyFill="1" applyBorder="1" applyAlignment="1" applyProtection="1">
      <alignment horizontal="center"/>
      <protection/>
    </xf>
    <xf numFmtId="49" fontId="9" fillId="33" borderId="78" xfId="0" applyNumberFormat="1" applyFont="1" applyFill="1" applyBorder="1" applyAlignment="1" applyProtection="1">
      <alignment horizontal="center"/>
      <protection/>
    </xf>
    <xf numFmtId="49" fontId="10" fillId="33" borderId="39" xfId="0" applyNumberFormat="1" applyFont="1" applyFill="1" applyBorder="1" applyAlignment="1" applyProtection="1">
      <alignment horizontal="center"/>
      <protection/>
    </xf>
    <xf numFmtId="49" fontId="9" fillId="33" borderId="33" xfId="0" applyNumberFormat="1" applyFont="1" applyFill="1" applyBorder="1" applyAlignment="1" applyProtection="1">
      <alignment horizontal="center"/>
      <protection/>
    </xf>
    <xf numFmtId="49" fontId="9" fillId="33" borderId="79" xfId="0" applyNumberFormat="1" applyFont="1" applyFill="1" applyBorder="1" applyAlignment="1" applyProtection="1">
      <alignment horizontal="center"/>
      <protection/>
    </xf>
    <xf numFmtId="49" fontId="9" fillId="33" borderId="80" xfId="0" applyNumberFormat="1" applyFont="1" applyFill="1" applyBorder="1" applyAlignment="1" applyProtection="1">
      <alignment horizontal="center"/>
      <protection/>
    </xf>
    <xf numFmtId="49" fontId="9" fillId="33" borderId="81" xfId="0" applyNumberFormat="1" applyFont="1" applyFill="1" applyBorder="1" applyAlignment="1" applyProtection="1">
      <alignment horizontal="center"/>
      <protection/>
    </xf>
    <xf numFmtId="49" fontId="9" fillId="33" borderId="82" xfId="0" applyNumberFormat="1" applyFont="1" applyFill="1" applyBorder="1" applyAlignment="1" applyProtection="1">
      <alignment horizontal="center"/>
      <protection/>
    </xf>
    <xf numFmtId="49" fontId="9" fillId="33" borderId="83" xfId="0" applyNumberFormat="1" applyFont="1" applyFill="1" applyBorder="1" applyAlignment="1" applyProtection="1">
      <alignment horizontal="center"/>
      <protection/>
    </xf>
    <xf numFmtId="49" fontId="9" fillId="33" borderId="22" xfId="0" applyNumberFormat="1" applyFont="1" applyFill="1" applyBorder="1" applyAlignment="1" applyProtection="1">
      <alignment horizontal="center"/>
      <protection/>
    </xf>
    <xf numFmtId="49" fontId="9" fillId="33" borderId="84" xfId="0" applyNumberFormat="1" applyFont="1" applyFill="1" applyBorder="1" applyAlignment="1" applyProtection="1">
      <alignment horizontal="center"/>
      <protection/>
    </xf>
    <xf numFmtId="193" fontId="9" fillId="34" borderId="13" xfId="0" applyNumberFormat="1" applyFont="1" applyFill="1" applyBorder="1" applyAlignment="1" applyProtection="1">
      <alignment/>
      <protection/>
    </xf>
    <xf numFmtId="193" fontId="10" fillId="34" borderId="13" xfId="0" applyNumberFormat="1" applyFont="1" applyFill="1" applyBorder="1" applyAlignment="1" applyProtection="1">
      <alignment horizontal="right"/>
      <protection/>
    </xf>
    <xf numFmtId="0" fontId="9" fillId="34" borderId="47" xfId="0" applyFont="1" applyFill="1" applyBorder="1" applyAlignment="1" applyProtection="1">
      <alignment/>
      <protection/>
    </xf>
    <xf numFmtId="0" fontId="9" fillId="33" borderId="47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193" fontId="9" fillId="33" borderId="15" xfId="0" applyNumberFormat="1" applyFont="1" applyFill="1" applyBorder="1" applyAlignment="1" applyProtection="1">
      <alignment horizontal="center"/>
      <protection/>
    </xf>
    <xf numFmtId="193" fontId="9" fillId="33" borderId="85" xfId="0" applyNumberFormat="1" applyFont="1" applyFill="1" applyBorder="1" applyAlignment="1" applyProtection="1">
      <alignment/>
      <protection/>
    </xf>
    <xf numFmtId="193" fontId="9" fillId="33" borderId="83" xfId="0" applyNumberFormat="1" applyFont="1" applyFill="1" applyBorder="1" applyAlignment="1" applyProtection="1">
      <alignment/>
      <protection/>
    </xf>
    <xf numFmtId="193" fontId="9" fillId="33" borderId="86" xfId="0" applyNumberFormat="1" applyFont="1" applyFill="1" applyBorder="1" applyAlignment="1" applyProtection="1">
      <alignment/>
      <protection/>
    </xf>
    <xf numFmtId="0" fontId="9" fillId="33" borderId="87" xfId="0" applyFont="1" applyFill="1" applyBorder="1" applyAlignment="1" applyProtection="1">
      <alignment/>
      <protection/>
    </xf>
    <xf numFmtId="193" fontId="9" fillId="34" borderId="17" xfId="0" applyNumberFormat="1" applyFont="1" applyFill="1" applyBorder="1" applyAlignment="1" applyProtection="1">
      <alignment/>
      <protection/>
    </xf>
    <xf numFmtId="0" fontId="9" fillId="34" borderId="88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 locked="0"/>
    </xf>
    <xf numFmtId="49" fontId="9" fillId="33" borderId="0" xfId="0" applyNumberFormat="1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/>
    </xf>
    <xf numFmtId="3" fontId="5" fillId="33" borderId="0" xfId="0" applyNumberFormat="1" applyFont="1" applyFill="1" applyBorder="1" applyAlignment="1" applyProtection="1">
      <alignment horizontal="center" vertical="top" wrapText="1"/>
      <protection/>
    </xf>
    <xf numFmtId="3" fontId="5" fillId="33" borderId="42" xfId="0" applyNumberFormat="1" applyFont="1" applyFill="1" applyBorder="1" applyAlignment="1" applyProtection="1">
      <alignment horizontal="center"/>
      <protection/>
    </xf>
    <xf numFmtId="3" fontId="5" fillId="33" borderId="89" xfId="0" applyNumberFormat="1" applyFont="1" applyFill="1" applyBorder="1" applyAlignment="1" applyProtection="1">
      <alignment horizontal="center"/>
      <protection/>
    </xf>
    <xf numFmtId="3" fontId="5" fillId="33" borderId="9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 horizontal="right"/>
      <protection locked="0"/>
    </xf>
    <xf numFmtId="3" fontId="4" fillId="33" borderId="0" xfId="0" applyNumberFormat="1" applyFont="1" applyFill="1" applyAlignment="1" applyProtection="1">
      <alignment/>
      <protection locked="0"/>
    </xf>
    <xf numFmtId="193" fontId="9" fillId="33" borderId="78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/>
      <protection locked="0"/>
    </xf>
    <xf numFmtId="3" fontId="5" fillId="33" borderId="38" xfId="0" applyNumberFormat="1" applyFont="1" applyFill="1" applyBorder="1" applyAlignment="1" applyProtection="1">
      <alignment/>
      <protection locked="0"/>
    </xf>
    <xf numFmtId="3" fontId="5" fillId="33" borderId="63" xfId="0" applyNumberFormat="1" applyFont="1" applyFill="1" applyBorder="1" applyAlignment="1" applyProtection="1">
      <alignment/>
      <protection locked="0"/>
    </xf>
    <xf numFmtId="3" fontId="5" fillId="33" borderId="65" xfId="0" applyNumberFormat="1" applyFont="1" applyFill="1" applyBorder="1" applyAlignment="1" applyProtection="1">
      <alignment/>
      <protection locked="0"/>
    </xf>
    <xf numFmtId="3" fontId="5" fillId="33" borderId="91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90" xfId="0" applyNumberFormat="1" applyFont="1" applyFill="1" applyBorder="1" applyAlignment="1" applyProtection="1">
      <alignment/>
      <protection locked="0"/>
    </xf>
    <xf numFmtId="3" fontId="5" fillId="33" borderId="92" xfId="0" applyNumberFormat="1" applyFont="1" applyFill="1" applyBorder="1" applyAlignment="1" applyProtection="1">
      <alignment/>
      <protection locked="0"/>
    </xf>
    <xf numFmtId="3" fontId="5" fillId="33" borderId="93" xfId="0" applyNumberFormat="1" applyFont="1" applyFill="1" applyBorder="1" applyAlignment="1" applyProtection="1">
      <alignment/>
      <protection locked="0"/>
    </xf>
    <xf numFmtId="3" fontId="4" fillId="33" borderId="34" xfId="0" applyNumberFormat="1" applyFont="1" applyFill="1" applyBorder="1" applyAlignment="1" applyProtection="1">
      <alignment/>
      <protection locked="0"/>
    </xf>
    <xf numFmtId="3" fontId="4" fillId="33" borderId="62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10" fillId="33" borderId="73" xfId="0" applyNumberFormat="1" applyFont="1" applyFill="1" applyBorder="1" applyAlignment="1" applyProtection="1">
      <alignment/>
      <protection locked="0"/>
    </xf>
    <xf numFmtId="193" fontId="10" fillId="33" borderId="94" xfId="0" applyNumberFormat="1" applyFont="1" applyFill="1" applyBorder="1" applyAlignment="1" applyProtection="1">
      <alignment/>
      <protection locked="0"/>
    </xf>
    <xf numFmtId="193" fontId="9" fillId="33" borderId="75" xfId="0" applyNumberFormat="1" applyFont="1" applyFill="1" applyBorder="1" applyAlignment="1" applyProtection="1">
      <alignment/>
      <protection locked="0"/>
    </xf>
    <xf numFmtId="193" fontId="9" fillId="33" borderId="92" xfId="0" applyNumberFormat="1" applyFont="1" applyFill="1" applyBorder="1" applyAlignment="1" applyProtection="1">
      <alignment/>
      <protection locked="0"/>
    </xf>
    <xf numFmtId="193" fontId="10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9" fillId="33" borderId="74" xfId="0" applyNumberFormat="1" applyFont="1" applyFill="1" applyBorder="1" applyAlignment="1" applyProtection="1">
      <alignment/>
      <protection locked="0"/>
    </xf>
    <xf numFmtId="193" fontId="9" fillId="33" borderId="95" xfId="0" applyNumberFormat="1" applyFont="1" applyFill="1" applyBorder="1" applyAlignment="1" applyProtection="1">
      <alignment/>
      <protection locked="0"/>
    </xf>
    <xf numFmtId="193" fontId="9" fillId="33" borderId="76" xfId="0" applyNumberFormat="1" applyFont="1" applyFill="1" applyBorder="1" applyAlignment="1" applyProtection="1">
      <alignment/>
      <protection locked="0"/>
    </xf>
    <xf numFmtId="193" fontId="9" fillId="33" borderId="96" xfId="0" applyNumberFormat="1" applyFont="1" applyFill="1" applyBorder="1" applyAlignment="1" applyProtection="1">
      <alignment/>
      <protection locked="0"/>
    </xf>
    <xf numFmtId="193" fontId="9" fillId="33" borderId="77" xfId="0" applyNumberFormat="1" applyFont="1" applyFill="1" applyBorder="1" applyAlignment="1" applyProtection="1">
      <alignment/>
      <protection locked="0"/>
    </xf>
    <xf numFmtId="193" fontId="9" fillId="33" borderId="97" xfId="0" applyNumberFormat="1" applyFont="1" applyFill="1" applyBorder="1" applyAlignment="1" applyProtection="1">
      <alignment/>
      <protection locked="0"/>
    </xf>
    <xf numFmtId="193" fontId="9" fillId="33" borderId="78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9" fillId="33" borderId="34" xfId="0" applyNumberFormat="1" applyFont="1" applyFill="1" applyBorder="1" applyAlignment="1" applyProtection="1">
      <alignment/>
      <protection locked="0"/>
    </xf>
    <xf numFmtId="193" fontId="9" fillId="33" borderId="98" xfId="0" applyNumberFormat="1" applyFont="1" applyFill="1" applyBorder="1" applyAlignment="1" applyProtection="1">
      <alignment/>
      <protection locked="0"/>
    </xf>
    <xf numFmtId="193" fontId="9" fillId="33" borderId="99" xfId="0" applyNumberFormat="1" applyFont="1" applyFill="1" applyBorder="1" applyAlignment="1" applyProtection="1">
      <alignment/>
      <protection locked="0"/>
    </xf>
    <xf numFmtId="193" fontId="10" fillId="33" borderId="20" xfId="0" applyNumberFormat="1" applyFont="1" applyFill="1" applyBorder="1" applyAlignment="1" applyProtection="1">
      <alignment/>
      <protection locked="0"/>
    </xf>
    <xf numFmtId="193" fontId="10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9" fillId="33" borderId="85" xfId="0" applyNumberFormat="1" applyFont="1" applyFill="1" applyBorder="1" applyAlignment="1" applyProtection="1">
      <alignment/>
      <protection locked="0"/>
    </xf>
    <xf numFmtId="193" fontId="10" fillId="33" borderId="18" xfId="0" applyNumberFormat="1" applyFont="1" applyFill="1" applyBorder="1" applyAlignment="1" applyProtection="1">
      <alignment/>
      <protection locked="0"/>
    </xf>
    <xf numFmtId="3" fontId="4" fillId="33" borderId="40" xfId="0" applyNumberFormat="1" applyFont="1" applyFill="1" applyBorder="1" applyAlignment="1" applyProtection="1">
      <alignment/>
      <protection/>
    </xf>
    <xf numFmtId="3" fontId="4" fillId="33" borderId="100" xfId="0" applyNumberFormat="1" applyFont="1" applyFill="1" applyBorder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40" xfId="0" applyNumberFormat="1" applyFont="1" applyFill="1" applyBorder="1" applyAlignment="1" applyProtection="1">
      <alignment horizontal="left" wrapText="1"/>
      <protection/>
    </xf>
    <xf numFmtId="0" fontId="0" fillId="0" borderId="40" xfId="0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40" xfId="0" applyNumberFormat="1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5" zoomScaleNormal="75" zoomScalePageLayoutView="0" workbookViewId="0" topLeftCell="A1">
      <selection activeCell="M9" sqref="M9"/>
    </sheetView>
  </sheetViews>
  <sheetFormatPr defaultColWidth="9.140625" defaultRowHeight="12.75"/>
  <cols>
    <col min="1" max="1" width="3.57421875" style="100" customWidth="1"/>
    <col min="2" max="5" width="9.140625" style="100" customWidth="1"/>
    <col min="6" max="6" width="45.140625" style="100" customWidth="1"/>
    <col min="7" max="7" width="13.00390625" style="102" customWidth="1"/>
    <col min="8" max="9" width="22.00390625" style="100" customWidth="1"/>
    <col min="10" max="10" width="22.140625" style="100" customWidth="1"/>
    <col min="11" max="11" width="22.28125" style="100" customWidth="1"/>
    <col min="12" max="12" width="22.00390625" style="100" customWidth="1"/>
    <col min="13" max="13" width="20.7109375" style="100" customWidth="1"/>
    <col min="14" max="14" width="6.8515625" style="100" customWidth="1"/>
    <col min="15" max="15" width="9.140625" style="100" customWidth="1"/>
    <col min="16" max="16" width="13.00390625" style="100" bestFit="1" customWidth="1"/>
    <col min="17" max="16384" width="9.140625" style="100" customWidth="1"/>
  </cols>
  <sheetData>
    <row r="1" spans="1:14" ht="16.5" thickBot="1">
      <c r="A1" s="198"/>
      <c r="B1" s="198"/>
      <c r="C1" s="198"/>
      <c r="D1" s="198"/>
      <c r="E1" s="198"/>
      <c r="F1" s="198"/>
      <c r="G1" s="199"/>
      <c r="H1" s="198"/>
      <c r="I1" s="198"/>
      <c r="J1" s="198"/>
      <c r="K1" s="198"/>
      <c r="L1" s="198"/>
      <c r="M1" s="198"/>
      <c r="N1" s="200"/>
    </row>
    <row r="2" spans="1:14" ht="16.5" thickTop="1">
      <c r="A2" s="198"/>
      <c r="B2" s="104"/>
      <c r="C2" s="105"/>
      <c r="D2" s="105"/>
      <c r="E2" s="105"/>
      <c r="F2" s="105"/>
      <c r="G2" s="106"/>
      <c r="H2" s="105"/>
      <c r="I2" s="105"/>
      <c r="J2" s="105"/>
      <c r="K2" s="105"/>
      <c r="L2" s="105"/>
      <c r="M2" s="105"/>
      <c r="N2" s="107"/>
    </row>
    <row r="3" spans="1:14" ht="15.75" customHeight="1">
      <c r="A3" s="198"/>
      <c r="B3" s="111"/>
      <c r="C3" s="112"/>
      <c r="D3" s="103"/>
      <c r="E3" s="121"/>
      <c r="F3" s="242" t="s">
        <v>229</v>
      </c>
      <c r="G3" s="242"/>
      <c r="H3" s="242"/>
      <c r="I3" s="103"/>
      <c r="J3" s="103"/>
      <c r="K3" s="193"/>
      <c r="L3" s="103"/>
      <c r="M3" s="193"/>
      <c r="N3" s="108"/>
    </row>
    <row r="4" spans="1:14" ht="15.75">
      <c r="A4" s="198"/>
      <c r="B4" s="111"/>
      <c r="C4" s="112"/>
      <c r="D4" s="103"/>
      <c r="E4" s="121"/>
      <c r="F4" s="243" t="s">
        <v>226</v>
      </c>
      <c r="G4" s="243"/>
      <c r="H4" s="243"/>
      <c r="I4" s="112"/>
      <c r="J4" s="112"/>
      <c r="K4" s="112"/>
      <c r="L4" s="112"/>
      <c r="M4" s="112"/>
      <c r="N4" s="108"/>
    </row>
    <row r="5" spans="1:14" ht="15.75">
      <c r="A5" s="198"/>
      <c r="B5" s="111"/>
      <c r="C5" s="112"/>
      <c r="D5" s="121"/>
      <c r="E5" s="113"/>
      <c r="F5" s="244" t="s">
        <v>228</v>
      </c>
      <c r="G5" s="244"/>
      <c r="H5" s="244"/>
      <c r="I5" s="112"/>
      <c r="J5" s="112"/>
      <c r="K5" s="112"/>
      <c r="L5" s="112"/>
      <c r="M5" s="112"/>
      <c r="N5" s="108"/>
    </row>
    <row r="6" spans="1:14" ht="21.75" customHeight="1">
      <c r="A6" s="198"/>
      <c r="B6" s="111"/>
      <c r="C6" s="112"/>
      <c r="D6" s="112"/>
      <c r="E6" s="112"/>
      <c r="F6" s="112"/>
      <c r="G6" s="131"/>
      <c r="H6" s="245" t="s">
        <v>0</v>
      </c>
      <c r="I6" s="246"/>
      <c r="J6" s="246"/>
      <c r="K6" s="245" t="s">
        <v>1</v>
      </c>
      <c r="L6" s="246"/>
      <c r="M6" s="246"/>
      <c r="N6" s="108"/>
    </row>
    <row r="7" spans="1:14" ht="22.5" customHeight="1" thickBot="1">
      <c r="A7" s="198"/>
      <c r="B7" s="111"/>
      <c r="C7" s="247" t="s">
        <v>2</v>
      </c>
      <c r="D7" s="248"/>
      <c r="E7" s="248"/>
      <c r="F7" s="112"/>
      <c r="G7" s="131"/>
      <c r="H7" s="194"/>
      <c r="I7" s="241" t="s">
        <v>231</v>
      </c>
      <c r="J7" s="194"/>
      <c r="K7" s="194"/>
      <c r="L7" s="241" t="s">
        <v>230</v>
      </c>
      <c r="M7" s="194"/>
      <c r="N7" s="108"/>
    </row>
    <row r="8" spans="1:14" ht="16.5" thickTop="1">
      <c r="A8" s="198"/>
      <c r="B8" s="114"/>
      <c r="C8" s="115"/>
      <c r="D8" s="115"/>
      <c r="E8" s="115"/>
      <c r="F8" s="115"/>
      <c r="G8" s="133" t="s">
        <v>164</v>
      </c>
      <c r="H8" s="195" t="s">
        <v>155</v>
      </c>
      <c r="I8" s="196" t="s">
        <v>156</v>
      </c>
      <c r="J8" s="135" t="s">
        <v>98</v>
      </c>
      <c r="K8" s="195" t="s">
        <v>155</v>
      </c>
      <c r="L8" s="196" t="s">
        <v>156</v>
      </c>
      <c r="M8" s="135" t="s">
        <v>98</v>
      </c>
      <c r="N8" s="108"/>
    </row>
    <row r="9" spans="1:14" s="101" customFormat="1" ht="16.5" thickBot="1">
      <c r="A9" s="201"/>
      <c r="B9" s="116" t="s">
        <v>3</v>
      </c>
      <c r="C9" s="113" t="s">
        <v>4</v>
      </c>
      <c r="D9" s="113"/>
      <c r="E9" s="113"/>
      <c r="F9" s="113"/>
      <c r="G9" s="134"/>
      <c r="H9" s="142">
        <f>H10+H11+H12</f>
        <v>13629971</v>
      </c>
      <c r="I9" s="143">
        <f>I10+I11+I12</f>
        <v>31764509</v>
      </c>
      <c r="J9" s="136">
        <f aca="true" t="shared" si="0" ref="J9:J14">H9+I9</f>
        <v>45394480</v>
      </c>
      <c r="K9" s="142">
        <f>K10+K11+K12</f>
        <v>10564911</v>
      </c>
      <c r="L9" s="143">
        <f>L10+L11+L12</f>
        <v>20074479</v>
      </c>
      <c r="M9" s="136">
        <f aca="true" t="shared" si="1" ref="M9:M14">K9+L9</f>
        <v>30639390</v>
      </c>
      <c r="N9" s="109"/>
    </row>
    <row r="10" spans="1:14" ht="15.75">
      <c r="A10" s="198"/>
      <c r="B10" s="111"/>
      <c r="C10" s="117" t="s">
        <v>5</v>
      </c>
      <c r="D10" s="112" t="s">
        <v>6</v>
      </c>
      <c r="E10" s="112"/>
      <c r="F10" s="112"/>
      <c r="G10" s="150"/>
      <c r="H10" s="205">
        <v>13629971</v>
      </c>
      <c r="I10" s="206">
        <v>0</v>
      </c>
      <c r="J10" s="137">
        <f t="shared" si="0"/>
        <v>13629971</v>
      </c>
      <c r="K10" s="205">
        <v>10564911</v>
      </c>
      <c r="L10" s="206">
        <v>0</v>
      </c>
      <c r="M10" s="137">
        <f t="shared" si="1"/>
        <v>10564911</v>
      </c>
      <c r="N10" s="108"/>
    </row>
    <row r="11" spans="1:14" ht="15.75">
      <c r="A11" s="198"/>
      <c r="B11" s="111"/>
      <c r="C11" s="117" t="s">
        <v>7</v>
      </c>
      <c r="D11" s="112" t="s">
        <v>8</v>
      </c>
      <c r="E11" s="112"/>
      <c r="F11" s="112"/>
      <c r="G11" s="150"/>
      <c r="H11" s="205">
        <v>0</v>
      </c>
      <c r="I11" s="206">
        <v>31764509</v>
      </c>
      <c r="J11" s="137">
        <f t="shared" si="0"/>
        <v>31764509</v>
      </c>
      <c r="K11" s="205">
        <v>0</v>
      </c>
      <c r="L11" s="206">
        <v>20074479</v>
      </c>
      <c r="M11" s="137">
        <f t="shared" si="1"/>
        <v>20074479</v>
      </c>
      <c r="N11" s="108"/>
    </row>
    <row r="12" spans="1:14" ht="15.75">
      <c r="A12" s="198"/>
      <c r="B12" s="111"/>
      <c r="C12" s="117" t="s">
        <v>9</v>
      </c>
      <c r="D12" s="112" t="s">
        <v>10</v>
      </c>
      <c r="E12" s="112"/>
      <c r="F12" s="112"/>
      <c r="G12" s="150"/>
      <c r="H12" s="205"/>
      <c r="I12" s="206"/>
      <c r="J12" s="137">
        <f t="shared" si="0"/>
        <v>0</v>
      </c>
      <c r="K12" s="205"/>
      <c r="L12" s="206"/>
      <c r="M12" s="137">
        <f t="shared" si="1"/>
        <v>0</v>
      </c>
      <c r="N12" s="108"/>
    </row>
    <row r="13" spans="1:14" s="101" customFormat="1" ht="16.5" thickBot="1">
      <c r="A13" s="201"/>
      <c r="B13" s="116" t="s">
        <v>11</v>
      </c>
      <c r="C13" s="118" t="s">
        <v>12</v>
      </c>
      <c r="D13" s="113"/>
      <c r="E13" s="113"/>
      <c r="F13" s="113"/>
      <c r="G13" s="151" t="s">
        <v>183</v>
      </c>
      <c r="H13" s="142">
        <f>H14+H15</f>
        <v>360632800</v>
      </c>
      <c r="I13" s="143">
        <f>I14+I15</f>
        <v>331536689</v>
      </c>
      <c r="J13" s="136">
        <f t="shared" si="0"/>
        <v>692169489</v>
      </c>
      <c r="K13" s="142">
        <f>K14+K15</f>
        <v>140334153</v>
      </c>
      <c r="L13" s="143">
        <f>L14+L15</f>
        <v>204992612</v>
      </c>
      <c r="M13" s="136">
        <f t="shared" si="1"/>
        <v>345326765</v>
      </c>
      <c r="N13" s="109"/>
    </row>
    <row r="14" spans="1:14" ht="15.75">
      <c r="A14" s="198"/>
      <c r="B14" s="111"/>
      <c r="C14" s="117" t="s">
        <v>5</v>
      </c>
      <c r="D14" s="119" t="s">
        <v>191</v>
      </c>
      <c r="E14" s="112"/>
      <c r="F14" s="112"/>
      <c r="G14" s="150"/>
      <c r="H14" s="205">
        <v>86096955</v>
      </c>
      <c r="I14" s="206">
        <v>287611602</v>
      </c>
      <c r="J14" s="137">
        <f t="shared" si="0"/>
        <v>373708557</v>
      </c>
      <c r="K14" s="205">
        <v>44981564</v>
      </c>
      <c r="L14" s="206">
        <v>164785563</v>
      </c>
      <c r="M14" s="137">
        <f t="shared" si="1"/>
        <v>209767127</v>
      </c>
      <c r="N14" s="108"/>
    </row>
    <row r="15" spans="1:14" ht="15.75">
      <c r="A15" s="198"/>
      <c r="B15" s="111"/>
      <c r="C15" s="117" t="s">
        <v>7</v>
      </c>
      <c r="D15" s="112" t="s">
        <v>13</v>
      </c>
      <c r="E15" s="112"/>
      <c r="F15" s="112"/>
      <c r="G15" s="150"/>
      <c r="H15" s="147">
        <f>H16+H17+H18</f>
        <v>274535845</v>
      </c>
      <c r="I15" s="145">
        <f>I16+I17+I18</f>
        <v>43925087</v>
      </c>
      <c r="J15" s="137">
        <f>H15+I15</f>
        <v>318460932</v>
      </c>
      <c r="K15" s="147">
        <f>K16+K17+K18</f>
        <v>95352589</v>
      </c>
      <c r="L15" s="145">
        <f>L16+L17+L18</f>
        <v>40207049</v>
      </c>
      <c r="M15" s="137">
        <f>K15+L15</f>
        <v>135559638</v>
      </c>
      <c r="N15" s="108"/>
    </row>
    <row r="16" spans="1:14" ht="15.75">
      <c r="A16" s="198"/>
      <c r="B16" s="111"/>
      <c r="C16" s="119"/>
      <c r="D16" s="112" t="s">
        <v>14</v>
      </c>
      <c r="E16" s="112"/>
      <c r="F16" s="112"/>
      <c r="G16" s="152"/>
      <c r="H16" s="207">
        <v>71550811</v>
      </c>
      <c r="I16" s="208">
        <v>15538110</v>
      </c>
      <c r="J16" s="138">
        <f aca="true" t="shared" si="2" ref="J16:J58">H16+I16</f>
        <v>87088921</v>
      </c>
      <c r="K16" s="207">
        <v>4695</v>
      </c>
      <c r="L16" s="208">
        <v>33181366</v>
      </c>
      <c r="M16" s="138">
        <f aca="true" t="shared" si="3" ref="M16:M58">K16+L16</f>
        <v>33186061</v>
      </c>
      <c r="N16" s="108"/>
    </row>
    <row r="17" spans="1:14" ht="15.75">
      <c r="A17" s="198"/>
      <c r="B17" s="111"/>
      <c r="C17" s="119"/>
      <c r="D17" s="112" t="s">
        <v>192</v>
      </c>
      <c r="E17" s="112"/>
      <c r="F17" s="112"/>
      <c r="G17" s="152"/>
      <c r="H17" s="207">
        <v>202985034</v>
      </c>
      <c r="I17" s="208">
        <v>28386977</v>
      </c>
      <c r="J17" s="138">
        <f t="shared" si="2"/>
        <v>231372011</v>
      </c>
      <c r="K17" s="207">
        <v>95347894</v>
      </c>
      <c r="L17" s="208">
        <v>7025683</v>
      </c>
      <c r="M17" s="139">
        <f t="shared" si="3"/>
        <v>102373577</v>
      </c>
      <c r="N17" s="108"/>
    </row>
    <row r="18" spans="1:14" ht="15.75">
      <c r="A18" s="198"/>
      <c r="B18" s="111"/>
      <c r="C18" s="119"/>
      <c r="D18" s="112" t="s">
        <v>217</v>
      </c>
      <c r="E18" s="112"/>
      <c r="F18" s="112"/>
      <c r="G18" s="153"/>
      <c r="H18" s="207">
        <v>0</v>
      </c>
      <c r="I18" s="208">
        <v>0</v>
      </c>
      <c r="J18" s="138">
        <f t="shared" si="2"/>
        <v>0</v>
      </c>
      <c r="K18" s="207">
        <v>0</v>
      </c>
      <c r="L18" s="208">
        <v>0</v>
      </c>
      <c r="M18" s="138">
        <f t="shared" si="3"/>
        <v>0</v>
      </c>
      <c r="N18" s="108"/>
    </row>
    <row r="19" spans="1:14" s="101" customFormat="1" ht="16.5" thickBot="1">
      <c r="A19" s="201"/>
      <c r="B19" s="116" t="s">
        <v>15</v>
      </c>
      <c r="C19" s="118" t="s">
        <v>193</v>
      </c>
      <c r="D19" s="113"/>
      <c r="E19" s="113"/>
      <c r="F19" s="113"/>
      <c r="G19" s="151" t="s">
        <v>185</v>
      </c>
      <c r="H19" s="142">
        <f>H20+H21+H22+H23</f>
        <v>2811354</v>
      </c>
      <c r="I19" s="143">
        <f>I20+I21+I22+I23</f>
        <v>27855566</v>
      </c>
      <c r="J19" s="136">
        <f t="shared" si="2"/>
        <v>30666920</v>
      </c>
      <c r="K19" s="142">
        <f>K20+K21+K22+K23</f>
        <v>6835863</v>
      </c>
      <c r="L19" s="143">
        <f>L20+L21+L22+L23</f>
        <v>16471287</v>
      </c>
      <c r="M19" s="136">
        <f t="shared" si="3"/>
        <v>23307150</v>
      </c>
      <c r="N19" s="109"/>
    </row>
    <row r="20" spans="1:14" ht="15.75">
      <c r="A20" s="198"/>
      <c r="B20" s="111"/>
      <c r="C20" s="117" t="s">
        <v>5</v>
      </c>
      <c r="D20" s="112" t="s">
        <v>18</v>
      </c>
      <c r="E20" s="112"/>
      <c r="F20" s="112"/>
      <c r="G20" s="150"/>
      <c r="H20" s="205">
        <v>0</v>
      </c>
      <c r="I20" s="206">
        <v>0</v>
      </c>
      <c r="J20" s="137">
        <f t="shared" si="2"/>
        <v>0</v>
      </c>
      <c r="K20" s="205">
        <v>0</v>
      </c>
      <c r="L20" s="206"/>
      <c r="M20" s="137">
        <f t="shared" si="3"/>
        <v>0</v>
      </c>
      <c r="N20" s="108"/>
    </row>
    <row r="21" spans="1:14" ht="15.75">
      <c r="A21" s="198"/>
      <c r="B21" s="111"/>
      <c r="C21" s="117" t="s">
        <v>7</v>
      </c>
      <c r="D21" s="112" t="s">
        <v>19</v>
      </c>
      <c r="E21" s="112"/>
      <c r="F21" s="112"/>
      <c r="G21" s="150"/>
      <c r="H21" s="205">
        <v>0</v>
      </c>
      <c r="I21" s="206">
        <v>0</v>
      </c>
      <c r="J21" s="137">
        <f t="shared" si="2"/>
        <v>0</v>
      </c>
      <c r="K21" s="205">
        <v>0</v>
      </c>
      <c r="L21" s="206"/>
      <c r="M21" s="137">
        <f t="shared" si="3"/>
        <v>0</v>
      </c>
      <c r="N21" s="108"/>
    </row>
    <row r="22" spans="1:14" ht="15.75">
      <c r="A22" s="198"/>
      <c r="B22" s="111"/>
      <c r="C22" s="117" t="s">
        <v>9</v>
      </c>
      <c r="D22" s="112" t="s">
        <v>20</v>
      </c>
      <c r="E22" s="112"/>
      <c r="F22" s="112"/>
      <c r="G22" s="150"/>
      <c r="H22" s="205">
        <v>0</v>
      </c>
      <c r="I22" s="206">
        <v>0</v>
      </c>
      <c r="J22" s="137">
        <f t="shared" si="2"/>
        <v>0</v>
      </c>
      <c r="K22" s="205">
        <v>0</v>
      </c>
      <c r="L22" s="206"/>
      <c r="M22" s="137">
        <f t="shared" si="3"/>
        <v>0</v>
      </c>
      <c r="N22" s="108"/>
    </row>
    <row r="23" spans="1:14" ht="15.75">
      <c r="A23" s="198"/>
      <c r="B23" s="111"/>
      <c r="C23" s="117" t="s">
        <v>21</v>
      </c>
      <c r="D23" s="120" t="s">
        <v>22</v>
      </c>
      <c r="E23" s="112"/>
      <c r="F23" s="112"/>
      <c r="G23" s="150"/>
      <c r="H23" s="205">
        <v>2811354</v>
      </c>
      <c r="I23" s="206">
        <v>27855566</v>
      </c>
      <c r="J23" s="137">
        <f t="shared" si="2"/>
        <v>30666920</v>
      </c>
      <c r="K23" s="205">
        <v>6835863</v>
      </c>
      <c r="L23" s="206">
        <v>16471287</v>
      </c>
      <c r="M23" s="137">
        <f t="shared" si="3"/>
        <v>23307150</v>
      </c>
      <c r="N23" s="108"/>
    </row>
    <row r="24" spans="1:14" s="101" customFormat="1" ht="16.5" thickBot="1">
      <c r="A24" s="201"/>
      <c r="B24" s="116" t="s">
        <v>16</v>
      </c>
      <c r="C24" s="121" t="s">
        <v>194</v>
      </c>
      <c r="D24" s="113"/>
      <c r="E24" s="113"/>
      <c r="F24" s="113"/>
      <c r="G24" s="151" t="s">
        <v>187</v>
      </c>
      <c r="H24" s="142">
        <f>H25+H26</f>
        <v>275536190</v>
      </c>
      <c r="I24" s="143">
        <f>I25+I26</f>
        <v>1050654928</v>
      </c>
      <c r="J24" s="136">
        <f t="shared" si="2"/>
        <v>1326191118</v>
      </c>
      <c r="K24" s="142">
        <f>K25+K26</f>
        <v>275103207</v>
      </c>
      <c r="L24" s="143">
        <f>L25+L26</f>
        <v>837455658</v>
      </c>
      <c r="M24" s="136">
        <f t="shared" si="3"/>
        <v>1112558865</v>
      </c>
      <c r="N24" s="109"/>
    </row>
    <row r="25" spans="1:14" ht="15.75">
      <c r="A25" s="198"/>
      <c r="B25" s="111"/>
      <c r="C25" s="117" t="s">
        <v>5</v>
      </c>
      <c r="D25" s="112" t="s">
        <v>24</v>
      </c>
      <c r="E25" s="112"/>
      <c r="F25" s="112"/>
      <c r="G25" s="150"/>
      <c r="H25" s="205">
        <v>174694086</v>
      </c>
      <c r="I25" s="206">
        <v>317062077</v>
      </c>
      <c r="J25" s="137">
        <f t="shared" si="2"/>
        <v>491756163</v>
      </c>
      <c r="K25" s="205">
        <v>181033556</v>
      </c>
      <c r="L25" s="206">
        <v>305937261</v>
      </c>
      <c r="M25" s="137">
        <f t="shared" si="3"/>
        <v>486970817</v>
      </c>
      <c r="N25" s="108"/>
    </row>
    <row r="26" spans="1:14" ht="15.75">
      <c r="A26" s="198"/>
      <c r="B26" s="111"/>
      <c r="C26" s="117" t="s">
        <v>7</v>
      </c>
      <c r="D26" s="112" t="s">
        <v>25</v>
      </c>
      <c r="E26" s="112"/>
      <c r="F26" s="112"/>
      <c r="G26" s="150"/>
      <c r="H26" s="205">
        <v>100842104</v>
      </c>
      <c r="I26" s="206">
        <v>733592851</v>
      </c>
      <c r="J26" s="137">
        <f t="shared" si="2"/>
        <v>834434955</v>
      </c>
      <c r="K26" s="205">
        <v>94069651</v>
      </c>
      <c r="L26" s="206">
        <v>531518397</v>
      </c>
      <c r="M26" s="137">
        <f t="shared" si="3"/>
        <v>625588048</v>
      </c>
      <c r="N26" s="108"/>
    </row>
    <row r="27" spans="1:14" s="101" customFormat="1" ht="16.5" thickBot="1">
      <c r="A27" s="201"/>
      <c r="B27" s="116" t="s">
        <v>17</v>
      </c>
      <c r="C27" s="121" t="s">
        <v>196</v>
      </c>
      <c r="D27" s="113"/>
      <c r="E27" s="113"/>
      <c r="F27" s="113"/>
      <c r="G27" s="151" t="s">
        <v>189</v>
      </c>
      <c r="H27" s="142">
        <f>H28+H31+H34</f>
        <v>56897611</v>
      </c>
      <c r="I27" s="143">
        <f>I28+I31+I34</f>
        <v>0</v>
      </c>
      <c r="J27" s="136">
        <f t="shared" si="2"/>
        <v>56897611</v>
      </c>
      <c r="K27" s="142">
        <f>K28+K31+K34</f>
        <v>42523560</v>
      </c>
      <c r="L27" s="143">
        <f>L28+L31+L34</f>
        <v>0</v>
      </c>
      <c r="M27" s="136">
        <f t="shared" si="3"/>
        <v>42523560</v>
      </c>
      <c r="N27" s="109"/>
    </row>
    <row r="28" spans="1:14" ht="15.75">
      <c r="A28" s="198"/>
      <c r="B28" s="111"/>
      <c r="C28" s="117" t="s">
        <v>5</v>
      </c>
      <c r="D28" s="120" t="s">
        <v>157</v>
      </c>
      <c r="E28" s="112"/>
      <c r="F28" s="112"/>
      <c r="G28" s="150"/>
      <c r="H28" s="144">
        <f>H29+H30</f>
        <v>0</v>
      </c>
      <c r="I28" s="145">
        <f>I29+I30</f>
        <v>0</v>
      </c>
      <c r="J28" s="137">
        <f t="shared" si="2"/>
        <v>0</v>
      </c>
      <c r="K28" s="144">
        <f>K29+K30</f>
        <v>0</v>
      </c>
      <c r="L28" s="145">
        <f>L29+L30</f>
        <v>0</v>
      </c>
      <c r="M28" s="137">
        <f t="shared" si="3"/>
        <v>0</v>
      </c>
      <c r="N28" s="108"/>
    </row>
    <row r="29" spans="1:14" ht="15.75">
      <c r="A29" s="198"/>
      <c r="B29" s="111"/>
      <c r="C29" s="117"/>
      <c r="D29" s="120" t="s">
        <v>27</v>
      </c>
      <c r="E29" s="112"/>
      <c r="F29" s="112"/>
      <c r="G29" s="154"/>
      <c r="H29" s="209">
        <v>0</v>
      </c>
      <c r="I29" s="210">
        <v>0</v>
      </c>
      <c r="J29" s="137">
        <f t="shared" si="2"/>
        <v>0</v>
      </c>
      <c r="K29" s="209">
        <v>0</v>
      </c>
      <c r="L29" s="210">
        <v>0</v>
      </c>
      <c r="M29" s="137">
        <f t="shared" si="3"/>
        <v>0</v>
      </c>
      <c r="N29" s="108"/>
    </row>
    <row r="30" spans="1:14" ht="15.75">
      <c r="A30" s="198"/>
      <c r="B30" s="111"/>
      <c r="C30" s="117"/>
      <c r="D30" s="120" t="s">
        <v>28</v>
      </c>
      <c r="E30" s="112"/>
      <c r="F30" s="112"/>
      <c r="G30" s="155"/>
      <c r="H30" s="211">
        <v>0</v>
      </c>
      <c r="I30" s="212">
        <v>0</v>
      </c>
      <c r="J30" s="137">
        <f t="shared" si="2"/>
        <v>0</v>
      </c>
      <c r="K30" s="211">
        <v>0</v>
      </c>
      <c r="L30" s="212">
        <v>0</v>
      </c>
      <c r="M30" s="137">
        <f t="shared" si="3"/>
        <v>0</v>
      </c>
      <c r="N30" s="108"/>
    </row>
    <row r="31" spans="1:14" ht="15.75">
      <c r="A31" s="198"/>
      <c r="B31" s="111"/>
      <c r="C31" s="117" t="s">
        <v>7</v>
      </c>
      <c r="D31" s="120" t="s">
        <v>29</v>
      </c>
      <c r="E31" s="112"/>
      <c r="F31" s="112"/>
      <c r="G31" s="156"/>
      <c r="H31" s="146">
        <f>H32+H33</f>
        <v>0</v>
      </c>
      <c r="I31" s="145">
        <f>I32+I33</f>
        <v>0</v>
      </c>
      <c r="J31" s="137">
        <f t="shared" si="2"/>
        <v>0</v>
      </c>
      <c r="K31" s="146">
        <f>K32+K33</f>
        <v>0</v>
      </c>
      <c r="L31" s="145">
        <f>L32+L33</f>
        <v>0</v>
      </c>
      <c r="M31" s="137">
        <f t="shared" si="3"/>
        <v>0</v>
      </c>
      <c r="N31" s="108"/>
    </row>
    <row r="32" spans="1:14" ht="15.75">
      <c r="A32" s="198"/>
      <c r="B32" s="111"/>
      <c r="C32" s="117"/>
      <c r="D32" s="120" t="s">
        <v>27</v>
      </c>
      <c r="E32" s="112"/>
      <c r="F32" s="112"/>
      <c r="G32" s="154"/>
      <c r="H32" s="209">
        <v>0</v>
      </c>
      <c r="I32" s="210">
        <v>0</v>
      </c>
      <c r="J32" s="137">
        <f t="shared" si="2"/>
        <v>0</v>
      </c>
      <c r="K32" s="209">
        <v>0</v>
      </c>
      <c r="L32" s="210">
        <v>0</v>
      </c>
      <c r="M32" s="137">
        <f t="shared" si="3"/>
        <v>0</v>
      </c>
      <c r="N32" s="108"/>
    </row>
    <row r="33" spans="1:14" ht="15.75">
      <c r="A33" s="198"/>
      <c r="B33" s="111"/>
      <c r="C33" s="117"/>
      <c r="D33" s="120" t="s">
        <v>28</v>
      </c>
      <c r="E33" s="112"/>
      <c r="F33" s="112"/>
      <c r="G33" s="155"/>
      <c r="H33" s="211">
        <v>0</v>
      </c>
      <c r="I33" s="212">
        <v>0</v>
      </c>
      <c r="J33" s="137">
        <f t="shared" si="2"/>
        <v>0</v>
      </c>
      <c r="K33" s="211">
        <v>0</v>
      </c>
      <c r="L33" s="212">
        <v>0</v>
      </c>
      <c r="M33" s="137">
        <f t="shared" si="3"/>
        <v>0</v>
      </c>
      <c r="N33" s="108"/>
    </row>
    <row r="34" spans="1:14" ht="15.75">
      <c r="A34" s="198"/>
      <c r="B34" s="111"/>
      <c r="C34" s="122" t="s">
        <v>9</v>
      </c>
      <c r="D34" s="120" t="s">
        <v>30</v>
      </c>
      <c r="E34" s="112"/>
      <c r="F34" s="112"/>
      <c r="G34" s="150"/>
      <c r="H34" s="144">
        <f>H35+H36</f>
        <v>56897611</v>
      </c>
      <c r="I34" s="145">
        <f>I35+I36</f>
        <v>0</v>
      </c>
      <c r="J34" s="137">
        <f t="shared" si="2"/>
        <v>56897611</v>
      </c>
      <c r="K34" s="144">
        <f>K35+K36</f>
        <v>42523560</v>
      </c>
      <c r="L34" s="145">
        <f>L35+L36</f>
        <v>0</v>
      </c>
      <c r="M34" s="137">
        <f t="shared" si="3"/>
        <v>42523560</v>
      </c>
      <c r="N34" s="108"/>
    </row>
    <row r="35" spans="1:14" ht="15.75">
      <c r="A35" s="198"/>
      <c r="B35" s="111"/>
      <c r="C35" s="117"/>
      <c r="D35" s="120" t="s">
        <v>27</v>
      </c>
      <c r="E35" s="112"/>
      <c r="F35" s="112"/>
      <c r="G35" s="154"/>
      <c r="H35" s="209">
        <v>109328933</v>
      </c>
      <c r="I35" s="210">
        <v>0</v>
      </c>
      <c r="J35" s="137">
        <f t="shared" si="2"/>
        <v>109328933</v>
      </c>
      <c r="K35" s="209">
        <v>77298677</v>
      </c>
      <c r="L35" s="210">
        <v>0</v>
      </c>
      <c r="M35" s="137">
        <f t="shared" si="3"/>
        <v>77298677</v>
      </c>
      <c r="N35" s="108"/>
    </row>
    <row r="36" spans="1:14" ht="15.75">
      <c r="A36" s="198"/>
      <c r="B36" s="111"/>
      <c r="C36" s="117"/>
      <c r="D36" s="112" t="s">
        <v>31</v>
      </c>
      <c r="E36" s="112"/>
      <c r="F36" s="112"/>
      <c r="G36" s="155"/>
      <c r="H36" s="211">
        <v>-52431322</v>
      </c>
      <c r="I36" s="212">
        <v>0</v>
      </c>
      <c r="J36" s="137">
        <f t="shared" si="2"/>
        <v>-52431322</v>
      </c>
      <c r="K36" s="211">
        <v>-34775117</v>
      </c>
      <c r="L36" s="212">
        <v>0</v>
      </c>
      <c r="M36" s="137">
        <f t="shared" si="3"/>
        <v>-34775117</v>
      </c>
      <c r="N36" s="108"/>
    </row>
    <row r="37" spans="1:14" s="101" customFormat="1" ht="16.5" thickBot="1">
      <c r="A37" s="201"/>
      <c r="B37" s="116" t="s">
        <v>23</v>
      </c>
      <c r="C37" s="118" t="s">
        <v>33</v>
      </c>
      <c r="D37" s="113"/>
      <c r="E37" s="113"/>
      <c r="F37" s="113"/>
      <c r="G37" s="151"/>
      <c r="H37" s="142">
        <f>H38+H39+H40</f>
        <v>1679491</v>
      </c>
      <c r="I37" s="143">
        <f>I38+I39+I40</f>
        <v>78407</v>
      </c>
      <c r="J37" s="136">
        <f t="shared" si="2"/>
        <v>1757898</v>
      </c>
      <c r="K37" s="142">
        <f>K38+K39+K40</f>
        <v>1502702</v>
      </c>
      <c r="L37" s="143">
        <f>L38+L39+L40</f>
        <v>179495</v>
      </c>
      <c r="M37" s="136">
        <f t="shared" si="3"/>
        <v>1682197</v>
      </c>
      <c r="N37" s="109"/>
    </row>
    <row r="38" spans="1:14" ht="15.75">
      <c r="A38" s="198"/>
      <c r="B38" s="111"/>
      <c r="C38" s="117" t="s">
        <v>5</v>
      </c>
      <c r="D38" s="112" t="s">
        <v>34</v>
      </c>
      <c r="E38" s="112"/>
      <c r="F38" s="112"/>
      <c r="G38" s="150"/>
      <c r="H38" s="205">
        <v>0</v>
      </c>
      <c r="I38" s="206"/>
      <c r="J38" s="137">
        <f t="shared" si="2"/>
        <v>0</v>
      </c>
      <c r="K38" s="205">
        <v>0</v>
      </c>
      <c r="L38" s="206">
        <v>0</v>
      </c>
      <c r="M38" s="137">
        <f t="shared" si="3"/>
        <v>0</v>
      </c>
      <c r="N38" s="108"/>
    </row>
    <row r="39" spans="1:14" ht="15.75">
      <c r="A39" s="198"/>
      <c r="B39" s="111"/>
      <c r="C39" s="117" t="s">
        <v>7</v>
      </c>
      <c r="D39" s="112" t="s">
        <v>35</v>
      </c>
      <c r="E39" s="112"/>
      <c r="F39" s="112"/>
      <c r="G39" s="150"/>
      <c r="H39" s="205">
        <v>246276</v>
      </c>
      <c r="I39" s="206">
        <v>78407</v>
      </c>
      <c r="J39" s="137">
        <f t="shared" si="2"/>
        <v>324683</v>
      </c>
      <c r="K39" s="205">
        <v>326177</v>
      </c>
      <c r="L39" s="206">
        <v>48987</v>
      </c>
      <c r="M39" s="137">
        <f t="shared" si="3"/>
        <v>375164</v>
      </c>
      <c r="N39" s="108"/>
    </row>
    <row r="40" spans="1:14" ht="15.75">
      <c r="A40" s="198"/>
      <c r="B40" s="111"/>
      <c r="C40" s="117" t="s">
        <v>9</v>
      </c>
      <c r="D40" s="112" t="s">
        <v>10</v>
      </c>
      <c r="E40" s="112"/>
      <c r="F40" s="112"/>
      <c r="G40" s="150"/>
      <c r="H40" s="205">
        <v>1433215</v>
      </c>
      <c r="I40" s="206">
        <v>0</v>
      </c>
      <c r="J40" s="137">
        <f t="shared" si="2"/>
        <v>1433215</v>
      </c>
      <c r="K40" s="205">
        <v>1176525</v>
      </c>
      <c r="L40" s="206">
        <v>130508</v>
      </c>
      <c r="M40" s="137">
        <f t="shared" si="3"/>
        <v>1307033</v>
      </c>
      <c r="N40" s="108"/>
    </row>
    <row r="41" spans="1:14" s="101" customFormat="1" ht="16.5" thickBot="1">
      <c r="A41" s="201"/>
      <c r="B41" s="116" t="s">
        <v>26</v>
      </c>
      <c r="C41" s="118" t="s">
        <v>145</v>
      </c>
      <c r="D41" s="113"/>
      <c r="E41" s="113"/>
      <c r="F41" s="113"/>
      <c r="G41" s="151"/>
      <c r="H41" s="142">
        <f>H42+H43</f>
        <v>0</v>
      </c>
      <c r="I41" s="143">
        <f>I42+I43</f>
        <v>0</v>
      </c>
      <c r="J41" s="136">
        <f t="shared" si="2"/>
        <v>0</v>
      </c>
      <c r="K41" s="142">
        <f>K42+K43</f>
        <v>0</v>
      </c>
      <c r="L41" s="143">
        <f>L42+L43</f>
        <v>0</v>
      </c>
      <c r="M41" s="136">
        <f t="shared" si="3"/>
        <v>0</v>
      </c>
      <c r="N41" s="109"/>
    </row>
    <row r="42" spans="1:14" ht="15.75">
      <c r="A42" s="198"/>
      <c r="B42" s="111"/>
      <c r="C42" s="117" t="s">
        <v>5</v>
      </c>
      <c r="D42" s="112" t="s">
        <v>37</v>
      </c>
      <c r="E42" s="112"/>
      <c r="F42" s="112"/>
      <c r="G42" s="150"/>
      <c r="H42" s="205">
        <v>0</v>
      </c>
      <c r="I42" s="206">
        <v>0</v>
      </c>
      <c r="J42" s="137">
        <f t="shared" si="2"/>
        <v>0</v>
      </c>
      <c r="K42" s="205">
        <v>0</v>
      </c>
      <c r="L42" s="206">
        <v>0</v>
      </c>
      <c r="M42" s="137">
        <f t="shared" si="3"/>
        <v>0</v>
      </c>
      <c r="N42" s="108"/>
    </row>
    <row r="43" spans="1:14" ht="15.75">
      <c r="A43" s="198"/>
      <c r="B43" s="111"/>
      <c r="C43" s="117" t="s">
        <v>7</v>
      </c>
      <c r="D43" s="112" t="s">
        <v>38</v>
      </c>
      <c r="E43" s="112"/>
      <c r="F43" s="112"/>
      <c r="G43" s="150"/>
      <c r="H43" s="205">
        <v>0</v>
      </c>
      <c r="I43" s="206">
        <v>0</v>
      </c>
      <c r="J43" s="137">
        <f t="shared" si="2"/>
        <v>0</v>
      </c>
      <c r="K43" s="205">
        <v>0</v>
      </c>
      <c r="L43" s="206">
        <v>0</v>
      </c>
      <c r="M43" s="137">
        <f t="shared" si="3"/>
        <v>0</v>
      </c>
      <c r="N43" s="108"/>
    </row>
    <row r="44" spans="1:14" s="101" customFormat="1" ht="16.5" thickBot="1">
      <c r="A44" s="201"/>
      <c r="B44" s="116" t="s">
        <v>32</v>
      </c>
      <c r="C44" s="121" t="s">
        <v>146</v>
      </c>
      <c r="D44" s="113"/>
      <c r="E44" s="113"/>
      <c r="F44" s="113"/>
      <c r="G44" s="151"/>
      <c r="H44" s="213">
        <v>34752353</v>
      </c>
      <c r="I44" s="214">
        <v>79682840</v>
      </c>
      <c r="J44" s="136">
        <f t="shared" si="2"/>
        <v>114435193</v>
      </c>
      <c r="K44" s="213">
        <v>21785171</v>
      </c>
      <c r="L44" s="214">
        <v>57494067</v>
      </c>
      <c r="M44" s="136">
        <f t="shared" si="3"/>
        <v>79279238</v>
      </c>
      <c r="N44" s="109"/>
    </row>
    <row r="45" spans="1:14" s="101" customFormat="1" ht="16.5" thickBot="1">
      <c r="A45" s="201"/>
      <c r="B45" s="123" t="s">
        <v>36</v>
      </c>
      <c r="C45" s="118" t="s">
        <v>198</v>
      </c>
      <c r="D45" s="113"/>
      <c r="E45" s="113"/>
      <c r="F45" s="113"/>
      <c r="G45" s="151" t="s">
        <v>195</v>
      </c>
      <c r="H45" s="213">
        <v>815299</v>
      </c>
      <c r="I45" s="214">
        <v>198594</v>
      </c>
      <c r="J45" s="136">
        <f t="shared" si="2"/>
        <v>1013893</v>
      </c>
      <c r="K45" s="213">
        <v>838572</v>
      </c>
      <c r="L45" s="214">
        <v>81238</v>
      </c>
      <c r="M45" s="136">
        <f t="shared" si="3"/>
        <v>919810</v>
      </c>
      <c r="N45" s="109"/>
    </row>
    <row r="46" spans="1:14" s="101" customFormat="1" ht="16.5" thickBot="1">
      <c r="A46" s="201"/>
      <c r="B46" s="123" t="s">
        <v>39</v>
      </c>
      <c r="C46" s="118" t="s">
        <v>200</v>
      </c>
      <c r="D46" s="113"/>
      <c r="E46" s="113"/>
      <c r="F46" s="113"/>
      <c r="G46" s="151" t="s">
        <v>197</v>
      </c>
      <c r="H46" s="142">
        <f>H47+H48</f>
        <v>0</v>
      </c>
      <c r="I46" s="143">
        <f>I47+I48</f>
        <v>0</v>
      </c>
      <c r="J46" s="136">
        <f t="shared" si="2"/>
        <v>0</v>
      </c>
      <c r="K46" s="142">
        <f>K47+K48</f>
        <v>0</v>
      </c>
      <c r="L46" s="143">
        <f>L47+L48</f>
        <v>0</v>
      </c>
      <c r="M46" s="136">
        <f t="shared" si="3"/>
        <v>0</v>
      </c>
      <c r="N46" s="109"/>
    </row>
    <row r="47" spans="1:14" ht="15.75">
      <c r="A47" s="198"/>
      <c r="B47" s="111"/>
      <c r="C47" s="117" t="s">
        <v>5</v>
      </c>
      <c r="D47" s="112" t="s">
        <v>42</v>
      </c>
      <c r="E47" s="112"/>
      <c r="F47" s="112"/>
      <c r="G47" s="150"/>
      <c r="H47" s="205">
        <v>0</v>
      </c>
      <c r="I47" s="206">
        <v>0</v>
      </c>
      <c r="J47" s="137">
        <f t="shared" si="2"/>
        <v>0</v>
      </c>
      <c r="K47" s="205">
        <v>0</v>
      </c>
      <c r="L47" s="206">
        <v>0</v>
      </c>
      <c r="M47" s="137">
        <f t="shared" si="3"/>
        <v>0</v>
      </c>
      <c r="N47" s="108"/>
    </row>
    <row r="48" spans="1:14" ht="15.75">
      <c r="A48" s="198"/>
      <c r="B48" s="111"/>
      <c r="C48" s="117" t="s">
        <v>7</v>
      </c>
      <c r="D48" s="112" t="s">
        <v>43</v>
      </c>
      <c r="E48" s="112"/>
      <c r="F48" s="112"/>
      <c r="G48" s="150"/>
      <c r="H48" s="205">
        <v>0</v>
      </c>
      <c r="I48" s="206">
        <v>0</v>
      </c>
      <c r="J48" s="137">
        <f t="shared" si="2"/>
        <v>0</v>
      </c>
      <c r="K48" s="205">
        <v>0</v>
      </c>
      <c r="L48" s="206">
        <v>0</v>
      </c>
      <c r="M48" s="137">
        <f t="shared" si="3"/>
        <v>0</v>
      </c>
      <c r="N48" s="108"/>
    </row>
    <row r="49" spans="1:14" s="101" customFormat="1" ht="16.5" thickBot="1">
      <c r="A49" s="201"/>
      <c r="B49" s="124" t="s">
        <v>40</v>
      </c>
      <c r="C49" s="118" t="s">
        <v>201</v>
      </c>
      <c r="D49" s="113"/>
      <c r="E49" s="113"/>
      <c r="F49" s="113"/>
      <c r="G49" s="151" t="s">
        <v>197</v>
      </c>
      <c r="H49" s="142">
        <f>H50+H51</f>
        <v>0</v>
      </c>
      <c r="I49" s="143">
        <f>I50+I51</f>
        <v>0</v>
      </c>
      <c r="J49" s="136">
        <f t="shared" si="2"/>
        <v>0</v>
      </c>
      <c r="K49" s="142">
        <f>K50+K51</f>
        <v>0</v>
      </c>
      <c r="L49" s="143">
        <f>L50+L51</f>
        <v>0</v>
      </c>
      <c r="M49" s="136">
        <f t="shared" si="3"/>
        <v>0</v>
      </c>
      <c r="N49" s="109"/>
    </row>
    <row r="50" spans="1:14" ht="15.75">
      <c r="A50" s="198"/>
      <c r="B50" s="111"/>
      <c r="C50" s="117" t="s">
        <v>5</v>
      </c>
      <c r="D50" s="112" t="s">
        <v>45</v>
      </c>
      <c r="E50" s="112"/>
      <c r="F50" s="112"/>
      <c r="G50" s="150"/>
      <c r="H50" s="205">
        <v>0</v>
      </c>
      <c r="I50" s="206">
        <v>0</v>
      </c>
      <c r="J50" s="137">
        <f t="shared" si="2"/>
        <v>0</v>
      </c>
      <c r="K50" s="205">
        <v>0</v>
      </c>
      <c r="L50" s="206">
        <v>0</v>
      </c>
      <c r="M50" s="137">
        <f t="shared" si="3"/>
        <v>0</v>
      </c>
      <c r="N50" s="108"/>
    </row>
    <row r="51" spans="1:16" ht="15.75">
      <c r="A51" s="198"/>
      <c r="B51" s="111"/>
      <c r="C51" s="117" t="s">
        <v>7</v>
      </c>
      <c r="D51" s="112" t="s">
        <v>46</v>
      </c>
      <c r="E51" s="112"/>
      <c r="F51" s="112"/>
      <c r="G51" s="150"/>
      <c r="H51" s="205">
        <v>0</v>
      </c>
      <c r="I51" s="206">
        <v>0</v>
      </c>
      <c r="J51" s="137">
        <f t="shared" si="2"/>
        <v>0</v>
      </c>
      <c r="K51" s="205">
        <v>0</v>
      </c>
      <c r="L51" s="206">
        <v>0</v>
      </c>
      <c r="M51" s="137">
        <f t="shared" si="3"/>
        <v>0</v>
      </c>
      <c r="N51" s="108"/>
      <c r="P51" s="101"/>
    </row>
    <row r="52" spans="1:14" s="101" customFormat="1" ht="16.5" thickBot="1">
      <c r="A52" s="201"/>
      <c r="B52" s="124" t="s">
        <v>41</v>
      </c>
      <c r="C52" s="118" t="s">
        <v>203</v>
      </c>
      <c r="D52" s="113"/>
      <c r="E52" s="113"/>
      <c r="F52" s="113"/>
      <c r="G52" s="151" t="s">
        <v>199</v>
      </c>
      <c r="H52" s="142">
        <f>H53+H54</f>
        <v>0</v>
      </c>
      <c r="I52" s="143">
        <f>I53+I54</f>
        <v>0</v>
      </c>
      <c r="J52" s="136">
        <f t="shared" si="2"/>
        <v>0</v>
      </c>
      <c r="K52" s="142">
        <f>K53+K54</f>
        <v>0</v>
      </c>
      <c r="L52" s="143">
        <f>L53+L54</f>
        <v>0</v>
      </c>
      <c r="M52" s="136">
        <f t="shared" si="3"/>
        <v>0</v>
      </c>
      <c r="N52" s="109"/>
    </row>
    <row r="53" spans="1:16" ht="15.75">
      <c r="A53" s="198"/>
      <c r="B53" s="111"/>
      <c r="C53" s="117" t="s">
        <v>5</v>
      </c>
      <c r="D53" s="112" t="s">
        <v>20</v>
      </c>
      <c r="E53" s="112"/>
      <c r="F53" s="112"/>
      <c r="G53" s="150"/>
      <c r="H53" s="205">
        <v>0</v>
      </c>
      <c r="I53" s="206">
        <v>0</v>
      </c>
      <c r="J53" s="137">
        <f t="shared" si="2"/>
        <v>0</v>
      </c>
      <c r="K53" s="205">
        <v>0</v>
      </c>
      <c r="L53" s="206">
        <v>0</v>
      </c>
      <c r="M53" s="137">
        <f t="shared" si="3"/>
        <v>0</v>
      </c>
      <c r="N53" s="108"/>
      <c r="P53" s="101"/>
    </row>
    <row r="54" spans="1:16" ht="15.75">
      <c r="A54" s="198"/>
      <c r="B54" s="111"/>
      <c r="C54" s="117" t="s">
        <v>7</v>
      </c>
      <c r="D54" s="112" t="s">
        <v>48</v>
      </c>
      <c r="E54" s="112"/>
      <c r="F54" s="112"/>
      <c r="G54" s="150"/>
      <c r="H54" s="205">
        <v>0</v>
      </c>
      <c r="I54" s="206">
        <v>0</v>
      </c>
      <c r="J54" s="137">
        <f t="shared" si="2"/>
        <v>0</v>
      </c>
      <c r="K54" s="205">
        <v>0</v>
      </c>
      <c r="L54" s="206">
        <v>0</v>
      </c>
      <c r="M54" s="137">
        <f t="shared" si="3"/>
        <v>0</v>
      </c>
      <c r="N54" s="108"/>
      <c r="P54" s="101"/>
    </row>
    <row r="55" spans="1:14" s="101" customFormat="1" ht="16.5" thickBot="1">
      <c r="A55" s="201"/>
      <c r="B55" s="124" t="s">
        <v>44</v>
      </c>
      <c r="C55" s="118" t="s">
        <v>205</v>
      </c>
      <c r="D55" s="113"/>
      <c r="E55" s="113"/>
      <c r="F55" s="113"/>
      <c r="G55" s="151" t="s">
        <v>202</v>
      </c>
      <c r="H55" s="142">
        <f>H56+H57</f>
        <v>7351118</v>
      </c>
      <c r="I55" s="143">
        <f>I56+I57</f>
        <v>0</v>
      </c>
      <c r="J55" s="136">
        <f t="shared" si="2"/>
        <v>7351118</v>
      </c>
      <c r="K55" s="142">
        <f>K56+K57</f>
        <v>5616859</v>
      </c>
      <c r="L55" s="143">
        <f>L56+L57</f>
        <v>0</v>
      </c>
      <c r="M55" s="136">
        <f t="shared" si="3"/>
        <v>5616859</v>
      </c>
      <c r="N55" s="109"/>
    </row>
    <row r="56" spans="1:16" ht="15.75">
      <c r="A56" s="198"/>
      <c r="B56" s="111"/>
      <c r="C56" s="117" t="s">
        <v>5</v>
      </c>
      <c r="D56" s="112" t="s">
        <v>49</v>
      </c>
      <c r="E56" s="112"/>
      <c r="F56" s="112"/>
      <c r="G56" s="150"/>
      <c r="H56" s="205">
        <v>22414660</v>
      </c>
      <c r="I56" s="206">
        <v>0</v>
      </c>
      <c r="J56" s="137">
        <f t="shared" si="2"/>
        <v>22414660</v>
      </c>
      <c r="K56" s="205">
        <v>18035427</v>
      </c>
      <c r="L56" s="206">
        <v>0</v>
      </c>
      <c r="M56" s="137">
        <f t="shared" si="3"/>
        <v>18035427</v>
      </c>
      <c r="N56" s="108"/>
      <c r="P56" s="101"/>
    </row>
    <row r="57" spans="1:16" ht="15.75">
      <c r="A57" s="198"/>
      <c r="B57" s="111"/>
      <c r="C57" s="117" t="s">
        <v>7</v>
      </c>
      <c r="D57" s="112" t="s">
        <v>50</v>
      </c>
      <c r="E57" s="112"/>
      <c r="F57" s="112"/>
      <c r="G57" s="150"/>
      <c r="H57" s="205">
        <v>-15063542</v>
      </c>
      <c r="I57" s="206">
        <v>0</v>
      </c>
      <c r="J57" s="137">
        <f t="shared" si="2"/>
        <v>-15063542</v>
      </c>
      <c r="K57" s="205">
        <v>-12418568</v>
      </c>
      <c r="L57" s="206">
        <v>0</v>
      </c>
      <c r="M57" s="137">
        <f t="shared" si="3"/>
        <v>-12418568</v>
      </c>
      <c r="N57" s="108"/>
      <c r="P57" s="101"/>
    </row>
    <row r="58" spans="1:14" s="101" customFormat="1" ht="16.5" thickBot="1">
      <c r="A58" s="201"/>
      <c r="B58" s="124" t="s">
        <v>47</v>
      </c>
      <c r="C58" s="118" t="s">
        <v>207</v>
      </c>
      <c r="D58" s="113"/>
      <c r="E58" s="113"/>
      <c r="F58" s="113"/>
      <c r="G58" s="151" t="s">
        <v>204</v>
      </c>
      <c r="H58" s="213">
        <v>8189354</v>
      </c>
      <c r="I58" s="214">
        <v>146564</v>
      </c>
      <c r="J58" s="136">
        <f t="shared" si="2"/>
        <v>8335918</v>
      </c>
      <c r="K58" s="213">
        <v>6249065</v>
      </c>
      <c r="L58" s="214">
        <v>147061</v>
      </c>
      <c r="M58" s="136">
        <f t="shared" si="3"/>
        <v>6396126</v>
      </c>
      <c r="N58" s="109"/>
    </row>
    <row r="59" spans="1:16" ht="15.75">
      <c r="A59" s="198"/>
      <c r="B59" s="111"/>
      <c r="C59" s="119"/>
      <c r="D59" s="112"/>
      <c r="E59" s="112"/>
      <c r="F59" s="112"/>
      <c r="G59" s="154"/>
      <c r="H59" s="112"/>
      <c r="I59" s="197"/>
      <c r="J59" s="140"/>
      <c r="K59" s="112"/>
      <c r="L59" s="197"/>
      <c r="M59" s="140"/>
      <c r="N59" s="108"/>
      <c r="P59" s="101"/>
    </row>
    <row r="60" spans="1:14" s="101" customFormat="1" ht="16.5" thickBot="1">
      <c r="A60" s="201"/>
      <c r="B60" s="125"/>
      <c r="C60" s="126" t="s">
        <v>208</v>
      </c>
      <c r="D60" s="127"/>
      <c r="E60" s="127"/>
      <c r="F60" s="127"/>
      <c r="G60" s="157" t="s">
        <v>180</v>
      </c>
      <c r="H60" s="239">
        <f>H58+H55+H52+H49+H46+H45+H44+H41+H37+H27+H24+H19+H13+H9</f>
        <v>762295541</v>
      </c>
      <c r="I60" s="240">
        <f>I58+I55+I52+I49+I46+I45+I44+I41+I37+I27+I24+I19+I13+I9</f>
        <v>1521918097</v>
      </c>
      <c r="J60" s="141">
        <f>H60+I60</f>
        <v>2284213638</v>
      </c>
      <c r="K60" s="239">
        <f>K58+K55+K52+K49+K46+K45+K44+K41+K37+K27+K24+K19+K13+K9</f>
        <v>511354063</v>
      </c>
      <c r="L60" s="240">
        <f>L58+L55+L52+L49+L46+L45+L44+L41+L37+L27+L24+L19+L13+L9</f>
        <v>1136895897</v>
      </c>
      <c r="M60" s="141">
        <f>K60+L60</f>
        <v>1648249960</v>
      </c>
      <c r="N60" s="109"/>
    </row>
    <row r="61" spans="1:14" ht="16.5" thickTop="1">
      <c r="A61" s="198"/>
      <c r="B61" s="111" t="s">
        <v>160</v>
      </c>
      <c r="C61" s="119"/>
      <c r="D61" s="112"/>
      <c r="E61" s="112"/>
      <c r="F61" s="112"/>
      <c r="G61" s="131"/>
      <c r="H61" s="112"/>
      <c r="I61" s="112"/>
      <c r="J61" s="112"/>
      <c r="K61" s="112"/>
      <c r="L61" s="112"/>
      <c r="M61" s="112"/>
      <c r="N61" s="108"/>
    </row>
    <row r="62" spans="1:14" ht="16.5" thickBot="1">
      <c r="A62" s="198"/>
      <c r="B62" s="128"/>
      <c r="C62" s="129"/>
      <c r="D62" s="130"/>
      <c r="E62" s="130"/>
      <c r="F62" s="130"/>
      <c r="G62" s="132"/>
      <c r="H62" s="130"/>
      <c r="I62" s="130"/>
      <c r="J62" s="130"/>
      <c r="K62" s="130"/>
      <c r="L62" s="130"/>
      <c r="M62" s="130"/>
      <c r="N62" s="110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zoomScale="75" zoomScaleNormal="75" zoomScalePageLayoutView="0" workbookViewId="0" topLeftCell="A1">
      <selection activeCell="J62" sqref="J62"/>
    </sheetView>
  </sheetViews>
  <sheetFormatPr defaultColWidth="9.140625" defaultRowHeight="12.75"/>
  <cols>
    <col min="1" max="1" width="5.00390625" style="6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36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2" customWidth="1"/>
    <col min="15" max="16384" width="9.140625" style="2" customWidth="1"/>
  </cols>
  <sheetData>
    <row r="1" ht="16.5" thickBot="1"/>
    <row r="2" spans="2:14" ht="16.5" thickTop="1">
      <c r="B2" s="77"/>
      <c r="C2" s="78"/>
      <c r="D2" s="79"/>
      <c r="E2" s="79"/>
      <c r="F2" s="79"/>
      <c r="G2" s="80"/>
      <c r="H2" s="79"/>
      <c r="I2" s="79"/>
      <c r="J2" s="79"/>
      <c r="K2" s="79"/>
      <c r="L2" s="79"/>
      <c r="M2" s="79"/>
      <c r="N2" s="81"/>
    </row>
    <row r="3" spans="2:14" s="37" customFormat="1" ht="15.75" customHeight="1">
      <c r="B3" s="82"/>
      <c r="C3" s="83"/>
      <c r="D3" s="84"/>
      <c r="E3" s="85"/>
      <c r="F3" s="249" t="str">
        <f>Aktifler!F3</f>
        <v>KIBRIS KAPİTALBANK LTD.</v>
      </c>
      <c r="G3" s="249"/>
      <c r="H3" s="249"/>
      <c r="I3" s="84"/>
      <c r="J3" s="84"/>
      <c r="K3" s="86"/>
      <c r="L3" s="84"/>
      <c r="M3" s="86"/>
      <c r="N3" s="87"/>
    </row>
    <row r="4" spans="2:14" s="37" customFormat="1" ht="15.75">
      <c r="B4" s="82"/>
      <c r="C4" s="83"/>
      <c r="D4" s="84"/>
      <c r="E4" s="85"/>
      <c r="F4" s="249" t="s">
        <v>226</v>
      </c>
      <c r="G4" s="249"/>
      <c r="H4" s="249"/>
      <c r="I4" s="83"/>
      <c r="J4" s="83"/>
      <c r="K4" s="83"/>
      <c r="L4" s="83"/>
      <c r="M4" s="83"/>
      <c r="N4" s="87"/>
    </row>
    <row r="5" spans="2:14" s="37" customFormat="1" ht="15.75">
      <c r="B5" s="82"/>
      <c r="C5" s="83"/>
      <c r="D5" s="85"/>
      <c r="E5" s="88"/>
      <c r="F5" s="250" t="s">
        <v>228</v>
      </c>
      <c r="G5" s="250"/>
      <c r="H5" s="250"/>
      <c r="I5" s="83"/>
      <c r="J5" s="83"/>
      <c r="K5" s="83"/>
      <c r="L5" s="83"/>
      <c r="M5" s="83"/>
      <c r="N5" s="87"/>
    </row>
    <row r="6" spans="2:14" ht="15.75">
      <c r="B6" s="65"/>
      <c r="C6" s="67"/>
      <c r="D6" s="67"/>
      <c r="E6" s="67"/>
      <c r="F6" s="67"/>
      <c r="G6" s="66"/>
      <c r="H6" s="251" t="s">
        <v>0</v>
      </c>
      <c r="I6" s="246"/>
      <c r="J6" s="246"/>
      <c r="K6" s="251" t="s">
        <v>1</v>
      </c>
      <c r="L6" s="246"/>
      <c r="M6" s="246"/>
      <c r="N6" s="89"/>
    </row>
    <row r="7" spans="2:14" ht="22.5" customHeight="1" thickBot="1">
      <c r="B7" s="65"/>
      <c r="C7" s="252" t="s">
        <v>51</v>
      </c>
      <c r="D7" s="248"/>
      <c r="E7" s="67"/>
      <c r="F7" s="67"/>
      <c r="G7" s="66" t="s">
        <v>164</v>
      </c>
      <c r="H7" s="67"/>
      <c r="I7" s="148" t="str">
        <f>Aktifler!I7</f>
        <v>(31.12.2019)</v>
      </c>
      <c r="J7" s="90"/>
      <c r="K7" s="67"/>
      <c r="L7" s="148" t="str">
        <f>Aktifler!L7</f>
        <v>(31.12.2018)</v>
      </c>
      <c r="M7" s="67"/>
      <c r="N7" s="89"/>
    </row>
    <row r="8" spans="2:14" ht="16.5" thickTop="1">
      <c r="B8" s="58"/>
      <c r="C8" s="59"/>
      <c r="D8" s="60"/>
      <c r="E8" s="60"/>
      <c r="F8" s="61"/>
      <c r="G8" s="62"/>
      <c r="H8" s="91" t="s">
        <v>155</v>
      </c>
      <c r="I8" s="92" t="s">
        <v>156</v>
      </c>
      <c r="J8" s="93" t="s">
        <v>98</v>
      </c>
      <c r="K8" s="91" t="s">
        <v>155</v>
      </c>
      <c r="L8" s="92" t="s">
        <v>156</v>
      </c>
      <c r="M8" s="93" t="s">
        <v>98</v>
      </c>
      <c r="N8" s="89"/>
    </row>
    <row r="9" spans="1:14" s="38" customFormat="1" ht="16.5" thickBot="1">
      <c r="A9" s="204"/>
      <c r="B9" s="63" t="s">
        <v>3</v>
      </c>
      <c r="C9" s="64" t="s">
        <v>165</v>
      </c>
      <c r="D9" s="64"/>
      <c r="E9" s="64"/>
      <c r="F9" s="64"/>
      <c r="G9" s="158" t="s">
        <v>206</v>
      </c>
      <c r="H9" s="50">
        <f>H10+H11+H12+H13+H14+H15</f>
        <v>536117572</v>
      </c>
      <c r="I9" s="51">
        <f>I10+I11+I12+I13+I14+I15</f>
        <v>1469705745</v>
      </c>
      <c r="J9" s="39">
        <f aca="true" t="shared" si="0" ref="J9:J57">H9+I9</f>
        <v>2005823317</v>
      </c>
      <c r="K9" s="50">
        <f>K10+K11+K12+K13+K14+K15</f>
        <v>354847335</v>
      </c>
      <c r="L9" s="51">
        <f>L10+L11+L12+L13+L14+L15</f>
        <v>1095665810</v>
      </c>
      <c r="M9" s="39">
        <f aca="true" t="shared" si="1" ref="M9:M57">K9+L9</f>
        <v>1450513145</v>
      </c>
      <c r="N9" s="94"/>
    </row>
    <row r="10" spans="2:14" ht="15.75">
      <c r="B10" s="65"/>
      <c r="C10" s="66" t="s">
        <v>5</v>
      </c>
      <c r="D10" s="67" t="s">
        <v>52</v>
      </c>
      <c r="E10" s="67"/>
      <c r="F10" s="67"/>
      <c r="G10" s="159"/>
      <c r="H10" s="215">
        <v>349344615</v>
      </c>
      <c r="I10" s="216">
        <v>889422530</v>
      </c>
      <c r="J10" s="40">
        <f t="shared" si="0"/>
        <v>1238767145</v>
      </c>
      <c r="K10" s="215">
        <v>245234991</v>
      </c>
      <c r="L10" s="216">
        <v>647517265</v>
      </c>
      <c r="M10" s="40">
        <f t="shared" si="1"/>
        <v>892752256</v>
      </c>
      <c r="N10" s="89"/>
    </row>
    <row r="11" spans="2:14" ht="15.75">
      <c r="B11" s="65"/>
      <c r="C11" s="66" t="s">
        <v>7</v>
      </c>
      <c r="D11" s="68" t="s">
        <v>53</v>
      </c>
      <c r="E11" s="67"/>
      <c r="F11" s="67"/>
      <c r="G11" s="159"/>
      <c r="H11" s="215">
        <v>10548155</v>
      </c>
      <c r="I11" s="216">
        <v>5507131</v>
      </c>
      <c r="J11" s="40">
        <f t="shared" si="0"/>
        <v>16055286</v>
      </c>
      <c r="K11" s="215">
        <v>11608336</v>
      </c>
      <c r="L11" s="216">
        <v>3145314</v>
      </c>
      <c r="M11" s="40">
        <f t="shared" si="1"/>
        <v>14753650</v>
      </c>
      <c r="N11" s="89"/>
    </row>
    <row r="12" spans="2:14" ht="15.75">
      <c r="B12" s="65"/>
      <c r="C12" s="66" t="s">
        <v>9</v>
      </c>
      <c r="D12" s="67" t="s">
        <v>54</v>
      </c>
      <c r="E12" s="67"/>
      <c r="F12" s="67"/>
      <c r="G12" s="159"/>
      <c r="H12" s="215">
        <v>174125722</v>
      </c>
      <c r="I12" s="216">
        <v>541153942</v>
      </c>
      <c r="J12" s="40">
        <f t="shared" si="0"/>
        <v>715279664</v>
      </c>
      <c r="K12" s="215">
        <v>91245434</v>
      </c>
      <c r="L12" s="216">
        <v>394886387</v>
      </c>
      <c r="M12" s="40">
        <f t="shared" si="1"/>
        <v>486131821</v>
      </c>
      <c r="N12" s="89"/>
    </row>
    <row r="13" spans="2:14" ht="15.75">
      <c r="B13" s="65"/>
      <c r="C13" s="66" t="s">
        <v>21</v>
      </c>
      <c r="D13" s="67" t="s">
        <v>56</v>
      </c>
      <c r="E13" s="67"/>
      <c r="F13" s="67"/>
      <c r="G13" s="159"/>
      <c r="H13" s="215">
        <v>2099080</v>
      </c>
      <c r="I13" s="216">
        <v>1892</v>
      </c>
      <c r="J13" s="40">
        <f t="shared" si="0"/>
        <v>2100972</v>
      </c>
      <c r="K13" s="215">
        <v>1758574</v>
      </c>
      <c r="L13" s="216">
        <v>1716</v>
      </c>
      <c r="M13" s="40">
        <f t="shared" si="1"/>
        <v>1760290</v>
      </c>
      <c r="N13" s="89"/>
    </row>
    <row r="14" spans="2:14" ht="15.75">
      <c r="B14" s="65"/>
      <c r="C14" s="66" t="s">
        <v>55</v>
      </c>
      <c r="D14" s="67" t="s">
        <v>58</v>
      </c>
      <c r="E14" s="67"/>
      <c r="F14" s="67"/>
      <c r="G14" s="159"/>
      <c r="H14" s="215">
        <v>0</v>
      </c>
      <c r="I14" s="216">
        <v>33620250</v>
      </c>
      <c r="J14" s="40">
        <f t="shared" si="0"/>
        <v>33620250</v>
      </c>
      <c r="K14" s="215">
        <v>5000000</v>
      </c>
      <c r="L14" s="216">
        <v>50115128</v>
      </c>
      <c r="M14" s="40">
        <f t="shared" si="1"/>
        <v>55115128</v>
      </c>
      <c r="N14" s="89"/>
    </row>
    <row r="15" spans="2:14" ht="15.75">
      <c r="B15" s="65"/>
      <c r="C15" s="66" t="s">
        <v>57</v>
      </c>
      <c r="D15" s="67" t="s">
        <v>61</v>
      </c>
      <c r="E15" s="67"/>
      <c r="F15" s="67"/>
      <c r="G15" s="159"/>
      <c r="H15" s="215">
        <v>0</v>
      </c>
      <c r="I15" s="216">
        <v>0</v>
      </c>
      <c r="J15" s="40">
        <f t="shared" si="0"/>
        <v>0</v>
      </c>
      <c r="K15" s="215">
        <v>0</v>
      </c>
      <c r="L15" s="216">
        <v>0</v>
      </c>
      <c r="M15" s="40">
        <f t="shared" si="1"/>
        <v>0</v>
      </c>
      <c r="N15" s="89"/>
    </row>
    <row r="16" spans="1:14" s="38" customFormat="1" ht="16.5" thickBot="1">
      <c r="A16" s="204"/>
      <c r="B16" s="63" t="s">
        <v>62</v>
      </c>
      <c r="C16" s="69" t="s">
        <v>218</v>
      </c>
      <c r="D16" s="64"/>
      <c r="E16" s="64"/>
      <c r="F16" s="64"/>
      <c r="G16" s="160" t="s">
        <v>166</v>
      </c>
      <c r="H16" s="217">
        <v>0</v>
      </c>
      <c r="I16" s="218">
        <v>0</v>
      </c>
      <c r="J16" s="41">
        <f t="shared" si="0"/>
        <v>0</v>
      </c>
      <c r="K16" s="217">
        <v>0</v>
      </c>
      <c r="L16" s="218">
        <v>0</v>
      </c>
      <c r="M16" s="41">
        <f t="shared" si="1"/>
        <v>0</v>
      </c>
      <c r="N16" s="94"/>
    </row>
    <row r="17" spans="1:14" s="38" customFormat="1" ht="16.5" thickBot="1">
      <c r="A17" s="204"/>
      <c r="B17" s="63" t="s">
        <v>15</v>
      </c>
      <c r="C17" s="69" t="s">
        <v>169</v>
      </c>
      <c r="D17" s="64"/>
      <c r="E17" s="64"/>
      <c r="F17" s="64"/>
      <c r="G17" s="161" t="s">
        <v>167</v>
      </c>
      <c r="H17" s="52">
        <f>H18+H19</f>
        <v>0</v>
      </c>
      <c r="I17" s="53">
        <f>I18+I19</f>
        <v>17247500</v>
      </c>
      <c r="J17" s="42">
        <f t="shared" si="0"/>
        <v>17247500</v>
      </c>
      <c r="K17" s="52">
        <f>K18+K19</f>
        <v>0</v>
      </c>
      <c r="L17" s="53">
        <f>L18+L19</f>
        <v>5230000</v>
      </c>
      <c r="M17" s="42">
        <f t="shared" si="1"/>
        <v>5230000</v>
      </c>
      <c r="N17" s="94"/>
    </row>
    <row r="18" spans="2:14" ht="15.75">
      <c r="B18" s="65"/>
      <c r="C18" s="66" t="s">
        <v>5</v>
      </c>
      <c r="D18" s="67" t="s">
        <v>147</v>
      </c>
      <c r="E18" s="67"/>
      <c r="F18" s="67"/>
      <c r="G18" s="159"/>
      <c r="H18" s="215">
        <v>0</v>
      </c>
      <c r="I18" s="216">
        <v>17247500</v>
      </c>
      <c r="J18" s="40">
        <f t="shared" si="0"/>
        <v>17247500</v>
      </c>
      <c r="K18" s="215">
        <v>0</v>
      </c>
      <c r="L18" s="216">
        <v>5230000</v>
      </c>
      <c r="M18" s="40">
        <f t="shared" si="1"/>
        <v>5230000</v>
      </c>
      <c r="N18" s="89"/>
    </row>
    <row r="19" spans="2:14" ht="15.75">
      <c r="B19" s="65"/>
      <c r="C19" s="66" t="s">
        <v>7</v>
      </c>
      <c r="D19" s="67" t="s">
        <v>63</v>
      </c>
      <c r="E19" s="67"/>
      <c r="F19" s="67"/>
      <c r="G19" s="159"/>
      <c r="H19" s="54">
        <f>H20+H21+H22</f>
        <v>0</v>
      </c>
      <c r="I19" s="55">
        <f>I20+I21+I22</f>
        <v>0</v>
      </c>
      <c r="J19" s="40">
        <f t="shared" si="0"/>
        <v>0</v>
      </c>
      <c r="K19" s="54">
        <f>K20+K21+K22</f>
        <v>0</v>
      </c>
      <c r="L19" s="55">
        <f>L20+L21+L22</f>
        <v>0</v>
      </c>
      <c r="M19" s="40">
        <f t="shared" si="1"/>
        <v>0</v>
      </c>
      <c r="N19" s="89"/>
    </row>
    <row r="20" spans="2:14" ht="15.75">
      <c r="B20" s="65"/>
      <c r="C20" s="70"/>
      <c r="D20" s="68" t="s">
        <v>64</v>
      </c>
      <c r="E20" s="67"/>
      <c r="F20" s="67"/>
      <c r="G20" s="162"/>
      <c r="H20" s="219">
        <v>0</v>
      </c>
      <c r="I20" s="220">
        <v>0</v>
      </c>
      <c r="J20" s="43">
        <f t="shared" si="0"/>
        <v>0</v>
      </c>
      <c r="K20" s="219">
        <v>0</v>
      </c>
      <c r="L20" s="220">
        <v>0</v>
      </c>
      <c r="M20" s="43">
        <f t="shared" si="1"/>
        <v>0</v>
      </c>
      <c r="N20" s="89"/>
    </row>
    <row r="21" spans="2:14" ht="15.75">
      <c r="B21" s="65"/>
      <c r="C21" s="70"/>
      <c r="D21" s="68" t="s">
        <v>65</v>
      </c>
      <c r="E21" s="67"/>
      <c r="F21" s="67"/>
      <c r="G21" s="163"/>
      <c r="H21" s="219">
        <v>0</v>
      </c>
      <c r="I21" s="220">
        <v>0</v>
      </c>
      <c r="J21" s="44">
        <f t="shared" si="0"/>
        <v>0</v>
      </c>
      <c r="K21" s="219">
        <v>0</v>
      </c>
      <c r="L21" s="220">
        <v>0</v>
      </c>
      <c r="M21" s="44">
        <f t="shared" si="1"/>
        <v>0</v>
      </c>
      <c r="N21" s="89"/>
    </row>
    <row r="22" spans="2:14" ht="15.75">
      <c r="B22" s="65"/>
      <c r="C22" s="70"/>
      <c r="D22" s="67" t="s">
        <v>66</v>
      </c>
      <c r="E22" s="67"/>
      <c r="F22" s="67"/>
      <c r="G22" s="163"/>
      <c r="H22" s="219">
        <v>0</v>
      </c>
      <c r="I22" s="220">
        <v>0</v>
      </c>
      <c r="J22" s="44">
        <f t="shared" si="0"/>
        <v>0</v>
      </c>
      <c r="K22" s="219">
        <v>0</v>
      </c>
      <c r="L22" s="220">
        <v>0</v>
      </c>
      <c r="M22" s="44">
        <f t="shared" si="1"/>
        <v>0</v>
      </c>
      <c r="N22" s="89"/>
    </row>
    <row r="23" spans="1:14" s="38" customFormat="1" ht="16.5" thickBot="1">
      <c r="A23" s="204"/>
      <c r="B23" s="63" t="s">
        <v>67</v>
      </c>
      <c r="C23" s="69" t="s">
        <v>173</v>
      </c>
      <c r="D23" s="64"/>
      <c r="E23" s="64"/>
      <c r="F23" s="64"/>
      <c r="G23" s="158" t="s">
        <v>168</v>
      </c>
      <c r="H23" s="221">
        <v>0</v>
      </c>
      <c r="I23" s="222">
        <v>0</v>
      </c>
      <c r="J23" s="39">
        <f t="shared" si="0"/>
        <v>0</v>
      </c>
      <c r="K23" s="221">
        <v>0</v>
      </c>
      <c r="L23" s="222">
        <v>0</v>
      </c>
      <c r="M23" s="39">
        <f t="shared" si="1"/>
        <v>0</v>
      </c>
      <c r="N23" s="94"/>
    </row>
    <row r="24" spans="1:14" s="38" customFormat="1" ht="16.5" thickBot="1">
      <c r="A24" s="204"/>
      <c r="B24" s="63" t="s">
        <v>17</v>
      </c>
      <c r="C24" s="69" t="s">
        <v>171</v>
      </c>
      <c r="D24" s="64"/>
      <c r="E24" s="64"/>
      <c r="F24" s="64"/>
      <c r="G24" s="158" t="s">
        <v>172</v>
      </c>
      <c r="H24" s="50">
        <f>H25+H26+H27</f>
        <v>0</v>
      </c>
      <c r="I24" s="51">
        <f>I25+I26+I27</f>
        <v>0</v>
      </c>
      <c r="J24" s="39">
        <f t="shared" si="0"/>
        <v>0</v>
      </c>
      <c r="K24" s="50">
        <f>K25+K26+K27</f>
        <v>0</v>
      </c>
      <c r="L24" s="51">
        <f>L25+L26+L27</f>
        <v>0</v>
      </c>
      <c r="M24" s="39">
        <f t="shared" si="1"/>
        <v>0</v>
      </c>
      <c r="N24" s="94"/>
    </row>
    <row r="25" spans="2:14" ht="15.75">
      <c r="B25" s="65"/>
      <c r="C25" s="66" t="s">
        <v>5</v>
      </c>
      <c r="D25" s="67" t="s">
        <v>68</v>
      </c>
      <c r="E25" s="67"/>
      <c r="F25" s="67"/>
      <c r="G25" s="159"/>
      <c r="H25" s="215">
        <v>0</v>
      </c>
      <c r="I25" s="216">
        <v>0</v>
      </c>
      <c r="J25" s="40">
        <f t="shared" si="0"/>
        <v>0</v>
      </c>
      <c r="K25" s="215">
        <v>0</v>
      </c>
      <c r="L25" s="216">
        <v>0</v>
      </c>
      <c r="M25" s="40">
        <f t="shared" si="1"/>
        <v>0</v>
      </c>
      <c r="N25" s="89"/>
    </row>
    <row r="26" spans="2:14" ht="15.75">
      <c r="B26" s="65"/>
      <c r="C26" s="66" t="s">
        <v>7</v>
      </c>
      <c r="D26" s="67" t="s">
        <v>69</v>
      </c>
      <c r="E26" s="67"/>
      <c r="F26" s="67"/>
      <c r="G26" s="159"/>
      <c r="H26" s="215">
        <v>0</v>
      </c>
      <c r="I26" s="216">
        <v>0</v>
      </c>
      <c r="J26" s="40">
        <f t="shared" si="0"/>
        <v>0</v>
      </c>
      <c r="K26" s="215">
        <v>0</v>
      </c>
      <c r="L26" s="216">
        <v>0</v>
      </c>
      <c r="M26" s="40">
        <f t="shared" si="1"/>
        <v>0</v>
      </c>
      <c r="N26" s="89"/>
    </row>
    <row r="27" spans="2:14" ht="15.75">
      <c r="B27" s="65"/>
      <c r="C27" s="66" t="s">
        <v>9</v>
      </c>
      <c r="D27" s="67" t="s">
        <v>70</v>
      </c>
      <c r="E27" s="67"/>
      <c r="F27" s="67"/>
      <c r="G27" s="159"/>
      <c r="H27" s="215">
        <v>0</v>
      </c>
      <c r="I27" s="216">
        <v>0</v>
      </c>
      <c r="J27" s="40">
        <f t="shared" si="0"/>
        <v>0</v>
      </c>
      <c r="K27" s="215">
        <v>0</v>
      </c>
      <c r="L27" s="216">
        <v>0</v>
      </c>
      <c r="M27" s="40">
        <f t="shared" si="1"/>
        <v>0</v>
      </c>
      <c r="N27" s="89"/>
    </row>
    <row r="28" spans="1:14" s="38" customFormat="1" ht="16.5" thickBot="1">
      <c r="A28" s="204"/>
      <c r="B28" s="63" t="s">
        <v>71</v>
      </c>
      <c r="C28" s="71" t="s">
        <v>72</v>
      </c>
      <c r="D28" s="64"/>
      <c r="E28" s="64"/>
      <c r="F28" s="64"/>
      <c r="G28" s="158"/>
      <c r="H28" s="50">
        <f>H29+H30+H31</f>
        <v>5754949</v>
      </c>
      <c r="I28" s="51">
        <f>I29+I30+I31</f>
        <v>16344940</v>
      </c>
      <c r="J28" s="39">
        <f t="shared" si="0"/>
        <v>22099889</v>
      </c>
      <c r="K28" s="50">
        <f>K29+K30+K31</f>
        <v>5932315</v>
      </c>
      <c r="L28" s="51">
        <f>L29+L30+L31</f>
        <v>11896360</v>
      </c>
      <c r="M28" s="39">
        <f t="shared" si="1"/>
        <v>17828675</v>
      </c>
      <c r="N28" s="94"/>
    </row>
    <row r="29" spans="2:14" ht="15.75">
      <c r="B29" s="65"/>
      <c r="C29" s="66" t="s">
        <v>5</v>
      </c>
      <c r="D29" s="67" t="s">
        <v>73</v>
      </c>
      <c r="E29" s="67"/>
      <c r="F29" s="67"/>
      <c r="G29" s="159"/>
      <c r="H29" s="215">
        <v>5687744</v>
      </c>
      <c r="I29" s="216">
        <v>16344224</v>
      </c>
      <c r="J29" s="40">
        <f t="shared" si="0"/>
        <v>22031968</v>
      </c>
      <c r="K29" s="215">
        <v>5932315</v>
      </c>
      <c r="L29" s="216">
        <v>11894834</v>
      </c>
      <c r="M29" s="40">
        <f t="shared" si="1"/>
        <v>17827149</v>
      </c>
      <c r="N29" s="89"/>
    </row>
    <row r="30" spans="2:14" ht="15.75">
      <c r="B30" s="65"/>
      <c r="C30" s="66" t="s">
        <v>7</v>
      </c>
      <c r="D30" s="67" t="s">
        <v>74</v>
      </c>
      <c r="E30" s="67"/>
      <c r="F30" s="67"/>
      <c r="G30" s="159"/>
      <c r="H30" s="215">
        <v>0</v>
      </c>
      <c r="I30" s="216">
        <v>716</v>
      </c>
      <c r="J30" s="40">
        <f t="shared" si="0"/>
        <v>716</v>
      </c>
      <c r="K30" s="215">
        <v>0</v>
      </c>
      <c r="L30" s="216">
        <v>1526</v>
      </c>
      <c r="M30" s="40">
        <f t="shared" si="1"/>
        <v>1526</v>
      </c>
      <c r="N30" s="89"/>
    </row>
    <row r="31" spans="2:14" ht="15.75">
      <c r="B31" s="65"/>
      <c r="C31" s="66" t="s">
        <v>9</v>
      </c>
      <c r="D31" s="67" t="s">
        <v>10</v>
      </c>
      <c r="E31" s="67"/>
      <c r="F31" s="67"/>
      <c r="G31" s="159"/>
      <c r="H31" s="215">
        <v>67205</v>
      </c>
      <c r="I31" s="216">
        <v>0</v>
      </c>
      <c r="J31" s="40">
        <f t="shared" si="0"/>
        <v>67205</v>
      </c>
      <c r="K31" s="215">
        <v>0</v>
      </c>
      <c r="L31" s="216">
        <v>0</v>
      </c>
      <c r="M31" s="40">
        <f t="shared" si="1"/>
        <v>0</v>
      </c>
      <c r="N31" s="89"/>
    </row>
    <row r="32" spans="1:14" s="38" customFormat="1" ht="16.5" thickBot="1">
      <c r="A32" s="204"/>
      <c r="B32" s="63" t="s">
        <v>75</v>
      </c>
      <c r="C32" s="71" t="s">
        <v>219</v>
      </c>
      <c r="D32" s="64"/>
      <c r="E32" s="64"/>
      <c r="F32" s="64"/>
      <c r="G32" s="158"/>
      <c r="H32" s="50">
        <f>H33+H34</f>
        <v>0</v>
      </c>
      <c r="I32" s="51">
        <f>I33+I34</f>
        <v>0</v>
      </c>
      <c r="J32" s="39">
        <f t="shared" si="0"/>
        <v>0</v>
      </c>
      <c r="K32" s="50">
        <f>K33+K34</f>
        <v>0</v>
      </c>
      <c r="L32" s="51">
        <f>L33+L34</f>
        <v>0</v>
      </c>
      <c r="M32" s="39">
        <f t="shared" si="1"/>
        <v>0</v>
      </c>
      <c r="N32" s="94"/>
    </row>
    <row r="33" spans="2:14" ht="15.75">
      <c r="B33" s="65"/>
      <c r="C33" s="66" t="s">
        <v>5</v>
      </c>
      <c r="D33" s="67" t="s">
        <v>76</v>
      </c>
      <c r="E33" s="67"/>
      <c r="F33" s="67"/>
      <c r="G33" s="159"/>
      <c r="H33" s="215">
        <v>0</v>
      </c>
      <c r="I33" s="216">
        <v>0</v>
      </c>
      <c r="J33" s="40">
        <f t="shared" si="0"/>
        <v>0</v>
      </c>
      <c r="K33" s="215">
        <v>0</v>
      </c>
      <c r="L33" s="216">
        <v>0</v>
      </c>
      <c r="M33" s="40">
        <f t="shared" si="1"/>
        <v>0</v>
      </c>
      <c r="N33" s="89"/>
    </row>
    <row r="34" spans="2:14" ht="15.75">
      <c r="B34" s="65"/>
      <c r="C34" s="66" t="s">
        <v>7</v>
      </c>
      <c r="D34" s="67" t="s">
        <v>77</v>
      </c>
      <c r="E34" s="67"/>
      <c r="F34" s="67"/>
      <c r="G34" s="159"/>
      <c r="H34" s="215">
        <v>0</v>
      </c>
      <c r="I34" s="216">
        <v>0</v>
      </c>
      <c r="J34" s="40">
        <f t="shared" si="0"/>
        <v>0</v>
      </c>
      <c r="K34" s="215">
        <v>0</v>
      </c>
      <c r="L34" s="216">
        <v>0</v>
      </c>
      <c r="M34" s="40">
        <f t="shared" si="1"/>
        <v>0</v>
      </c>
      <c r="N34" s="89"/>
    </row>
    <row r="35" spans="1:14" s="38" customFormat="1" ht="16.5" thickBot="1">
      <c r="A35" s="204"/>
      <c r="B35" s="63" t="s">
        <v>32</v>
      </c>
      <c r="C35" s="69" t="s">
        <v>78</v>
      </c>
      <c r="D35" s="64"/>
      <c r="E35" s="64"/>
      <c r="F35" s="64"/>
      <c r="G35" s="158"/>
      <c r="H35" s="221">
        <v>2145223</v>
      </c>
      <c r="I35" s="222">
        <v>687763</v>
      </c>
      <c r="J35" s="39">
        <f t="shared" si="0"/>
        <v>2832986</v>
      </c>
      <c r="K35" s="221">
        <v>2080027</v>
      </c>
      <c r="L35" s="222">
        <v>517228</v>
      </c>
      <c r="M35" s="39">
        <f t="shared" si="1"/>
        <v>2597255</v>
      </c>
      <c r="N35" s="94"/>
    </row>
    <row r="36" spans="1:14" s="38" customFormat="1" ht="16.5" thickBot="1">
      <c r="A36" s="204"/>
      <c r="B36" s="63" t="s">
        <v>36</v>
      </c>
      <c r="C36" s="69" t="s">
        <v>79</v>
      </c>
      <c r="D36" s="64"/>
      <c r="E36" s="64"/>
      <c r="F36" s="64"/>
      <c r="G36" s="158"/>
      <c r="H36" s="221">
        <v>0</v>
      </c>
      <c r="I36" s="222">
        <v>0</v>
      </c>
      <c r="J36" s="39">
        <f t="shared" si="0"/>
        <v>0</v>
      </c>
      <c r="K36" s="221">
        <v>0</v>
      </c>
      <c r="L36" s="222">
        <v>0</v>
      </c>
      <c r="M36" s="39">
        <f t="shared" si="1"/>
        <v>0</v>
      </c>
      <c r="N36" s="94"/>
    </row>
    <row r="37" spans="1:14" s="38" customFormat="1" ht="16.5" thickBot="1">
      <c r="A37" s="204"/>
      <c r="B37" s="63" t="s">
        <v>39</v>
      </c>
      <c r="C37" s="69" t="s">
        <v>175</v>
      </c>
      <c r="D37" s="64"/>
      <c r="E37" s="64"/>
      <c r="F37" s="64"/>
      <c r="G37" s="158" t="s">
        <v>170</v>
      </c>
      <c r="H37" s="221">
        <v>8067099</v>
      </c>
      <c r="I37" s="222">
        <v>1078959</v>
      </c>
      <c r="J37" s="39">
        <f t="shared" si="0"/>
        <v>9146058</v>
      </c>
      <c r="K37" s="221">
        <v>2415766</v>
      </c>
      <c r="L37" s="222">
        <v>798819</v>
      </c>
      <c r="M37" s="39">
        <f t="shared" si="1"/>
        <v>3214585</v>
      </c>
      <c r="N37" s="94"/>
    </row>
    <row r="38" spans="1:14" s="38" customFormat="1" ht="16.5" thickBot="1">
      <c r="A38" s="204"/>
      <c r="B38" s="63" t="s">
        <v>40</v>
      </c>
      <c r="C38" s="69" t="s">
        <v>80</v>
      </c>
      <c r="D38" s="64"/>
      <c r="E38" s="64"/>
      <c r="F38" s="64"/>
      <c r="G38" s="158"/>
      <c r="H38" s="50">
        <f>H39+H40+H41+H42</f>
        <v>20766266</v>
      </c>
      <c r="I38" s="51">
        <f>I39+I40+I41+I42</f>
        <v>10906248</v>
      </c>
      <c r="J38" s="39">
        <f t="shared" si="0"/>
        <v>31672514</v>
      </c>
      <c r="K38" s="50">
        <f>K39+K40+K41+K42</f>
        <v>13307750</v>
      </c>
      <c r="L38" s="51">
        <f>L39+L40+L41+L42</f>
        <v>9383000</v>
      </c>
      <c r="M38" s="39">
        <f t="shared" si="1"/>
        <v>22690750</v>
      </c>
      <c r="N38" s="94"/>
    </row>
    <row r="39" spans="2:14" ht="15.75">
      <c r="B39" s="65"/>
      <c r="C39" s="66" t="s">
        <v>5</v>
      </c>
      <c r="D39" s="67" t="s">
        <v>81</v>
      </c>
      <c r="E39" s="67"/>
      <c r="F39" s="67"/>
      <c r="G39" s="159"/>
      <c r="H39" s="215">
        <v>0</v>
      </c>
      <c r="I39" s="216">
        <v>0</v>
      </c>
      <c r="J39" s="40">
        <f t="shared" si="0"/>
        <v>0</v>
      </c>
      <c r="K39" s="215">
        <v>0</v>
      </c>
      <c r="L39" s="216">
        <v>0</v>
      </c>
      <c r="M39" s="40">
        <f t="shared" si="1"/>
        <v>0</v>
      </c>
      <c r="N39" s="89"/>
    </row>
    <row r="40" spans="2:14" ht="15.75">
      <c r="B40" s="65"/>
      <c r="C40" s="66" t="s">
        <v>7</v>
      </c>
      <c r="D40" s="67" t="s">
        <v>82</v>
      </c>
      <c r="E40" s="67"/>
      <c r="F40" s="67"/>
      <c r="G40" s="159"/>
      <c r="H40" s="215">
        <v>4124260</v>
      </c>
      <c r="I40" s="216">
        <v>10678577</v>
      </c>
      <c r="J40" s="40">
        <f t="shared" si="0"/>
        <v>14802837</v>
      </c>
      <c r="K40" s="215">
        <v>3260813</v>
      </c>
      <c r="L40" s="216">
        <v>8636958</v>
      </c>
      <c r="M40" s="40">
        <f t="shared" si="1"/>
        <v>11897771</v>
      </c>
      <c r="N40" s="89"/>
    </row>
    <row r="41" spans="2:14" ht="15.75">
      <c r="B41" s="65"/>
      <c r="C41" s="66" t="s">
        <v>9</v>
      </c>
      <c r="D41" s="67" t="s">
        <v>83</v>
      </c>
      <c r="E41" s="67"/>
      <c r="F41" s="67"/>
      <c r="G41" s="159"/>
      <c r="H41" s="215">
        <v>15856359</v>
      </c>
      <c r="I41" s="216">
        <v>0</v>
      </c>
      <c r="J41" s="40">
        <f t="shared" si="0"/>
        <v>15856359</v>
      </c>
      <c r="K41" s="215">
        <v>9778924</v>
      </c>
      <c r="L41" s="216">
        <v>0</v>
      </c>
      <c r="M41" s="40">
        <f t="shared" si="1"/>
        <v>9778924</v>
      </c>
      <c r="N41" s="89"/>
    </row>
    <row r="42" spans="2:14" ht="15.75">
      <c r="B42" s="65"/>
      <c r="C42" s="66" t="s">
        <v>21</v>
      </c>
      <c r="D42" s="67" t="s">
        <v>84</v>
      </c>
      <c r="E42" s="67"/>
      <c r="F42" s="67"/>
      <c r="G42" s="159"/>
      <c r="H42" s="215">
        <v>785647</v>
      </c>
      <c r="I42" s="216">
        <v>227671</v>
      </c>
      <c r="J42" s="40">
        <f t="shared" si="0"/>
        <v>1013318</v>
      </c>
      <c r="K42" s="215">
        <v>268013</v>
      </c>
      <c r="L42" s="216">
        <v>746042</v>
      </c>
      <c r="M42" s="40">
        <f t="shared" si="1"/>
        <v>1014055</v>
      </c>
      <c r="N42" s="89"/>
    </row>
    <row r="43" spans="1:14" s="38" customFormat="1" ht="16.5" thickBot="1">
      <c r="A43" s="204"/>
      <c r="B43" s="63" t="s">
        <v>41</v>
      </c>
      <c r="C43" s="71" t="s">
        <v>177</v>
      </c>
      <c r="D43" s="64"/>
      <c r="E43" s="64"/>
      <c r="F43" s="64"/>
      <c r="G43" s="158" t="s">
        <v>174</v>
      </c>
      <c r="H43" s="221">
        <v>9495314</v>
      </c>
      <c r="I43" s="222">
        <v>7709909</v>
      </c>
      <c r="J43" s="39">
        <f t="shared" si="0"/>
        <v>17205223</v>
      </c>
      <c r="K43" s="221">
        <v>11884567</v>
      </c>
      <c r="L43" s="222">
        <v>6318531</v>
      </c>
      <c r="M43" s="39">
        <f t="shared" si="1"/>
        <v>18203098</v>
      </c>
      <c r="N43" s="94"/>
    </row>
    <row r="44" spans="1:14" s="38" customFormat="1" ht="16.5" thickBot="1">
      <c r="A44" s="204"/>
      <c r="B44" s="63" t="s">
        <v>44</v>
      </c>
      <c r="C44" s="71" t="s">
        <v>179</v>
      </c>
      <c r="D44" s="64"/>
      <c r="E44" s="64"/>
      <c r="F44" s="64"/>
      <c r="G44" s="158" t="s">
        <v>176</v>
      </c>
      <c r="H44" s="50">
        <f>H45+H48+H52+H53+H54+H55</f>
        <v>54148910</v>
      </c>
      <c r="I44" s="51">
        <f>I45+I48+I52+I53+I54+I55</f>
        <v>0</v>
      </c>
      <c r="J44" s="39">
        <f t="shared" si="0"/>
        <v>54148910</v>
      </c>
      <c r="K44" s="50">
        <f>K45+K48+K52+K53+K54+K55</f>
        <v>51183560</v>
      </c>
      <c r="L44" s="51">
        <f>L45+L48+L52+L53+L54+L55</f>
        <v>0</v>
      </c>
      <c r="M44" s="39">
        <f t="shared" si="1"/>
        <v>51183560</v>
      </c>
      <c r="N44" s="94"/>
    </row>
    <row r="45" spans="2:14" ht="15.75">
      <c r="B45" s="65"/>
      <c r="C45" s="66" t="s">
        <v>5</v>
      </c>
      <c r="D45" s="67" t="s">
        <v>158</v>
      </c>
      <c r="E45" s="67"/>
      <c r="F45" s="67"/>
      <c r="G45" s="159"/>
      <c r="H45" s="54">
        <f>H46+H47</f>
        <v>45000000</v>
      </c>
      <c r="I45" s="55">
        <f>I46+I47</f>
        <v>0</v>
      </c>
      <c r="J45" s="40">
        <f t="shared" si="0"/>
        <v>45000000</v>
      </c>
      <c r="K45" s="54">
        <f>K46+K47</f>
        <v>45000000</v>
      </c>
      <c r="L45" s="55">
        <f>L46+L47</f>
        <v>0</v>
      </c>
      <c r="M45" s="40">
        <f t="shared" si="1"/>
        <v>45000000</v>
      </c>
      <c r="N45" s="89"/>
    </row>
    <row r="46" spans="2:14" ht="15.75">
      <c r="B46" s="65"/>
      <c r="C46" s="70"/>
      <c r="D46" s="67" t="s">
        <v>85</v>
      </c>
      <c r="E46" s="67"/>
      <c r="F46" s="67"/>
      <c r="G46" s="162"/>
      <c r="H46" s="223">
        <v>50000000</v>
      </c>
      <c r="I46" s="224">
        <v>0</v>
      </c>
      <c r="J46" s="40">
        <f t="shared" si="0"/>
        <v>50000000</v>
      </c>
      <c r="K46" s="223">
        <v>50000000</v>
      </c>
      <c r="L46" s="224">
        <v>0</v>
      </c>
      <c r="M46" s="40">
        <f t="shared" si="1"/>
        <v>50000000</v>
      </c>
      <c r="N46" s="89"/>
    </row>
    <row r="47" spans="2:14" ht="15.75">
      <c r="B47" s="65"/>
      <c r="C47" s="70"/>
      <c r="D47" s="67" t="s">
        <v>86</v>
      </c>
      <c r="E47" s="67"/>
      <c r="F47" s="67"/>
      <c r="G47" s="163"/>
      <c r="H47" s="219">
        <v>-5000000</v>
      </c>
      <c r="I47" s="220">
        <v>0</v>
      </c>
      <c r="J47" s="40">
        <f t="shared" si="0"/>
        <v>-5000000</v>
      </c>
      <c r="K47" s="219">
        <v>-5000000</v>
      </c>
      <c r="L47" s="220">
        <v>0</v>
      </c>
      <c r="M47" s="40">
        <f t="shared" si="1"/>
        <v>-5000000</v>
      </c>
      <c r="N47" s="89"/>
    </row>
    <row r="48" spans="2:14" ht="15.75">
      <c r="B48" s="65"/>
      <c r="C48" s="66" t="s">
        <v>7</v>
      </c>
      <c r="D48" s="68" t="s">
        <v>87</v>
      </c>
      <c r="E48" s="67"/>
      <c r="F48" s="67"/>
      <c r="G48" s="159"/>
      <c r="H48" s="54">
        <f>H49+H50+H51</f>
        <v>9148910</v>
      </c>
      <c r="I48" s="55">
        <f>I49+I50+I51</f>
        <v>0</v>
      </c>
      <c r="J48" s="40">
        <f t="shared" si="0"/>
        <v>9148910</v>
      </c>
      <c r="K48" s="54">
        <f>K49+K50+K51</f>
        <v>6183560</v>
      </c>
      <c r="L48" s="55">
        <f>L49+L50+L51</f>
        <v>0</v>
      </c>
      <c r="M48" s="40">
        <f t="shared" si="1"/>
        <v>6183560</v>
      </c>
      <c r="N48" s="89"/>
    </row>
    <row r="49" spans="2:14" ht="15.75">
      <c r="B49" s="65"/>
      <c r="C49" s="66"/>
      <c r="D49" s="70" t="s">
        <v>148</v>
      </c>
      <c r="E49" s="67"/>
      <c r="F49" s="67"/>
      <c r="G49" s="164"/>
      <c r="H49" s="225">
        <v>9148910</v>
      </c>
      <c r="I49" s="226">
        <v>0</v>
      </c>
      <c r="J49" s="40">
        <f t="shared" si="0"/>
        <v>9148910</v>
      </c>
      <c r="K49" s="225">
        <v>6183560</v>
      </c>
      <c r="L49" s="226">
        <v>0</v>
      </c>
      <c r="M49" s="40">
        <f t="shared" si="1"/>
        <v>6183560</v>
      </c>
      <c r="N49" s="89"/>
    </row>
    <row r="50" spans="2:14" ht="15.75">
      <c r="B50" s="65"/>
      <c r="C50" s="66"/>
      <c r="D50" s="68" t="s">
        <v>88</v>
      </c>
      <c r="E50" s="67"/>
      <c r="F50" s="67"/>
      <c r="G50" s="165"/>
      <c r="H50" s="227">
        <v>0</v>
      </c>
      <c r="I50" s="228">
        <v>0</v>
      </c>
      <c r="J50" s="40">
        <f t="shared" si="0"/>
        <v>0</v>
      </c>
      <c r="K50" s="227">
        <v>0</v>
      </c>
      <c r="L50" s="228">
        <v>0</v>
      </c>
      <c r="M50" s="40">
        <f t="shared" si="1"/>
        <v>0</v>
      </c>
      <c r="N50" s="89"/>
    </row>
    <row r="51" spans="2:14" ht="15.75">
      <c r="B51" s="65"/>
      <c r="C51" s="66"/>
      <c r="D51" s="68" t="s">
        <v>89</v>
      </c>
      <c r="E51" s="67"/>
      <c r="F51" s="67"/>
      <c r="G51" s="165"/>
      <c r="H51" s="227">
        <v>0</v>
      </c>
      <c r="I51" s="228">
        <v>0</v>
      </c>
      <c r="J51" s="40">
        <f t="shared" si="0"/>
        <v>0</v>
      </c>
      <c r="K51" s="227">
        <v>0</v>
      </c>
      <c r="L51" s="228">
        <v>0</v>
      </c>
      <c r="M51" s="40">
        <f t="shared" si="1"/>
        <v>0</v>
      </c>
      <c r="N51" s="89"/>
    </row>
    <row r="52" spans="2:14" ht="15.75">
      <c r="B52" s="65"/>
      <c r="C52" s="66" t="s">
        <v>9</v>
      </c>
      <c r="D52" s="70" t="s">
        <v>90</v>
      </c>
      <c r="E52" s="67"/>
      <c r="F52" s="67"/>
      <c r="G52" s="159"/>
      <c r="H52" s="215">
        <v>0</v>
      </c>
      <c r="I52" s="216">
        <v>0</v>
      </c>
      <c r="J52" s="40">
        <f t="shared" si="0"/>
        <v>0</v>
      </c>
      <c r="K52" s="215">
        <v>0</v>
      </c>
      <c r="L52" s="216">
        <v>0</v>
      </c>
      <c r="M52" s="40">
        <f t="shared" si="1"/>
        <v>0</v>
      </c>
      <c r="N52" s="89"/>
    </row>
    <row r="53" spans="2:14" ht="15.75">
      <c r="B53" s="65"/>
      <c r="C53" s="72" t="s">
        <v>21</v>
      </c>
      <c r="D53" s="67" t="s">
        <v>91</v>
      </c>
      <c r="E53" s="67"/>
      <c r="F53" s="67"/>
      <c r="G53" s="159"/>
      <c r="H53" s="215">
        <v>0</v>
      </c>
      <c r="I53" s="216">
        <v>0</v>
      </c>
      <c r="J53" s="40">
        <f t="shared" si="0"/>
        <v>0</v>
      </c>
      <c r="K53" s="215">
        <v>0</v>
      </c>
      <c r="L53" s="216">
        <v>0</v>
      </c>
      <c r="M53" s="40">
        <f t="shared" si="1"/>
        <v>0</v>
      </c>
      <c r="N53" s="89"/>
    </row>
    <row r="54" spans="2:14" ht="15.75">
      <c r="B54" s="65"/>
      <c r="C54" s="72" t="s">
        <v>55</v>
      </c>
      <c r="D54" s="67" t="s">
        <v>181</v>
      </c>
      <c r="E54" s="67"/>
      <c r="F54" s="67"/>
      <c r="G54" s="159" t="s">
        <v>178</v>
      </c>
      <c r="H54" s="215">
        <v>0</v>
      </c>
      <c r="I54" s="216">
        <v>0</v>
      </c>
      <c r="J54" s="40">
        <f t="shared" si="0"/>
        <v>0</v>
      </c>
      <c r="K54" s="215">
        <v>0</v>
      </c>
      <c r="L54" s="216">
        <v>0</v>
      </c>
      <c r="M54" s="40">
        <f t="shared" si="1"/>
        <v>0</v>
      </c>
      <c r="N54" s="89"/>
    </row>
    <row r="55" spans="2:14" ht="15.75">
      <c r="B55" s="65"/>
      <c r="C55" s="72" t="s">
        <v>57</v>
      </c>
      <c r="D55" s="67" t="s">
        <v>92</v>
      </c>
      <c r="E55" s="67"/>
      <c r="F55" s="67"/>
      <c r="G55" s="159"/>
      <c r="H55" s="54">
        <f>H56+H57</f>
        <v>0</v>
      </c>
      <c r="I55" s="55">
        <f>I56+I57</f>
        <v>0</v>
      </c>
      <c r="J55" s="40">
        <f t="shared" si="0"/>
        <v>0</v>
      </c>
      <c r="K55" s="54">
        <f>K56+K57</f>
        <v>0</v>
      </c>
      <c r="L55" s="55">
        <f>L56+L57</f>
        <v>0</v>
      </c>
      <c r="M55" s="40">
        <f t="shared" si="1"/>
        <v>0</v>
      </c>
      <c r="N55" s="89"/>
    </row>
    <row r="56" spans="2:14" ht="15.75">
      <c r="B56" s="65"/>
      <c r="C56" s="70"/>
      <c r="D56" s="67" t="s">
        <v>93</v>
      </c>
      <c r="E56" s="67"/>
      <c r="F56" s="67"/>
      <c r="G56" s="164"/>
      <c r="H56" s="225">
        <v>0</v>
      </c>
      <c r="I56" s="226">
        <v>0</v>
      </c>
      <c r="J56" s="40">
        <f t="shared" si="0"/>
        <v>0</v>
      </c>
      <c r="K56" s="225">
        <v>0</v>
      </c>
      <c r="L56" s="226">
        <v>0</v>
      </c>
      <c r="M56" s="40">
        <f t="shared" si="1"/>
        <v>0</v>
      </c>
      <c r="N56" s="89"/>
    </row>
    <row r="57" spans="2:14" ht="15.75">
      <c r="B57" s="65"/>
      <c r="C57" s="70"/>
      <c r="D57" s="67" t="s">
        <v>94</v>
      </c>
      <c r="E57" s="67"/>
      <c r="F57" s="67"/>
      <c r="G57" s="165"/>
      <c r="H57" s="227">
        <v>0</v>
      </c>
      <c r="I57" s="228">
        <v>0</v>
      </c>
      <c r="J57" s="40">
        <f t="shared" si="0"/>
        <v>0</v>
      </c>
      <c r="K57" s="227">
        <v>0</v>
      </c>
      <c r="L57" s="228">
        <v>0</v>
      </c>
      <c r="M57" s="40">
        <f t="shared" si="1"/>
        <v>0</v>
      </c>
      <c r="N57" s="89"/>
    </row>
    <row r="58" spans="1:14" s="38" customFormat="1" ht="16.5" thickBot="1">
      <c r="A58" s="204"/>
      <c r="B58" s="63" t="s">
        <v>47</v>
      </c>
      <c r="C58" s="71" t="s">
        <v>95</v>
      </c>
      <c r="D58" s="64"/>
      <c r="E58" s="64"/>
      <c r="F58" s="64"/>
      <c r="G58" s="158"/>
      <c r="H58" s="50">
        <f>H59+H60</f>
        <v>124037241</v>
      </c>
      <c r="I58" s="51">
        <f>I59+I60</f>
        <v>0</v>
      </c>
      <c r="J58" s="39">
        <f>H58+I58</f>
        <v>124037241</v>
      </c>
      <c r="K58" s="50">
        <f>K59+K60</f>
        <v>76788892</v>
      </c>
      <c r="L58" s="51">
        <f>L59+L60</f>
        <v>0</v>
      </c>
      <c r="M58" s="39">
        <f>K58+L58</f>
        <v>76788892</v>
      </c>
      <c r="N58" s="94"/>
    </row>
    <row r="59" spans="2:14" ht="15.75">
      <c r="B59" s="65"/>
      <c r="C59" s="66" t="s">
        <v>5</v>
      </c>
      <c r="D59" s="68" t="s">
        <v>96</v>
      </c>
      <c r="E59" s="67"/>
      <c r="F59" s="67"/>
      <c r="G59" s="159"/>
      <c r="H59" s="215">
        <v>50213699</v>
      </c>
      <c r="I59" s="216">
        <v>0</v>
      </c>
      <c r="J59" s="40">
        <f>H59+I59</f>
        <v>50213699</v>
      </c>
      <c r="K59" s="215">
        <v>29653495</v>
      </c>
      <c r="L59" s="216">
        <v>0</v>
      </c>
      <c r="M59" s="40">
        <f>K59+L59</f>
        <v>29653495</v>
      </c>
      <c r="N59" s="89"/>
    </row>
    <row r="60" spans="2:14" ht="15.75">
      <c r="B60" s="65"/>
      <c r="C60" s="66" t="s">
        <v>7</v>
      </c>
      <c r="D60" s="68" t="s">
        <v>97</v>
      </c>
      <c r="E60" s="67"/>
      <c r="F60" s="67"/>
      <c r="G60" s="159"/>
      <c r="H60" s="215">
        <v>73823542</v>
      </c>
      <c r="I60" s="216">
        <v>0</v>
      </c>
      <c r="J60" s="40">
        <f>H60+I60</f>
        <v>73823542</v>
      </c>
      <c r="K60" s="215">
        <v>47135397</v>
      </c>
      <c r="L60" s="216">
        <v>0</v>
      </c>
      <c r="M60" s="40">
        <f>K60+L60</f>
        <v>47135397</v>
      </c>
      <c r="N60" s="89"/>
    </row>
    <row r="61" spans="2:14" ht="15.75">
      <c r="B61" s="65"/>
      <c r="C61" s="70"/>
      <c r="D61" s="67"/>
      <c r="E61" s="67"/>
      <c r="F61" s="67"/>
      <c r="G61" s="166"/>
      <c r="H61" s="202"/>
      <c r="I61" s="67"/>
      <c r="J61" s="45"/>
      <c r="K61" s="202"/>
      <c r="L61" s="67"/>
      <c r="M61" s="45"/>
      <c r="N61" s="89"/>
    </row>
    <row r="62" spans="1:14" s="38" customFormat="1" ht="16.5" thickBot="1">
      <c r="A62" s="204"/>
      <c r="B62" s="63"/>
      <c r="C62" s="71" t="s">
        <v>182</v>
      </c>
      <c r="D62" s="64"/>
      <c r="E62" s="64"/>
      <c r="F62" s="64"/>
      <c r="G62" s="167" t="s">
        <v>180</v>
      </c>
      <c r="H62" s="56">
        <f>H58+H44+H43+H38+H37+H36+H35+H32+H28+H24+H17+H16+H9+H23</f>
        <v>760532574</v>
      </c>
      <c r="I62" s="57">
        <f>I58+I44+I43+I38+I37+I36+I35+I32+I28+I24+I23+I17+I16+I9</f>
        <v>1523681064</v>
      </c>
      <c r="J62" s="46">
        <f>H62+I62</f>
        <v>2284213638</v>
      </c>
      <c r="K62" s="56">
        <f>K58+K44+K43+K38+K37+K36+K35+K32+K28+K24+K17+K16+K9+K23</f>
        <v>518440212</v>
      </c>
      <c r="L62" s="57">
        <f>L58+L44+L43+L38+L37+L36+L35+L32+L28+L24+L23+L17+L16+L9</f>
        <v>1129809748</v>
      </c>
      <c r="M62" s="46">
        <f>K62+L62</f>
        <v>1648249960</v>
      </c>
      <c r="N62" s="94"/>
    </row>
    <row r="63" spans="2:14" ht="16.5" thickTop="1">
      <c r="B63" s="58"/>
      <c r="C63" s="59"/>
      <c r="D63" s="60"/>
      <c r="E63" s="60"/>
      <c r="F63" s="61"/>
      <c r="G63" s="166"/>
      <c r="H63" s="229"/>
      <c r="I63" s="6"/>
      <c r="J63" s="45"/>
      <c r="K63" s="229"/>
      <c r="L63" s="6"/>
      <c r="M63" s="45"/>
      <c r="N63" s="89"/>
    </row>
    <row r="64" spans="2:14" ht="15.75">
      <c r="B64" s="65"/>
      <c r="C64" s="70" t="s">
        <v>184</v>
      </c>
      <c r="D64" s="67"/>
      <c r="E64" s="67"/>
      <c r="F64" s="73"/>
      <c r="G64" s="166" t="s">
        <v>183</v>
      </c>
      <c r="H64" s="229"/>
      <c r="I64" s="6"/>
      <c r="J64" s="45"/>
      <c r="K64" s="229"/>
      <c r="L64" s="6"/>
      <c r="M64" s="45"/>
      <c r="N64" s="89"/>
    </row>
    <row r="65" spans="2:14" ht="15.75">
      <c r="B65" s="65"/>
      <c r="C65" s="70"/>
      <c r="D65" s="67"/>
      <c r="E65" s="67"/>
      <c r="F65" s="73"/>
      <c r="G65" s="166"/>
      <c r="H65" s="229"/>
      <c r="I65" s="6"/>
      <c r="J65" s="45"/>
      <c r="K65" s="229"/>
      <c r="L65" s="6"/>
      <c r="M65" s="45"/>
      <c r="N65" s="89"/>
    </row>
    <row r="66" spans="2:14" ht="16.5" thickBot="1">
      <c r="B66" s="65" t="s">
        <v>3</v>
      </c>
      <c r="C66" s="70" t="s">
        <v>186</v>
      </c>
      <c r="D66" s="67"/>
      <c r="E66" s="67"/>
      <c r="F66" s="73"/>
      <c r="G66" s="168" t="s">
        <v>185</v>
      </c>
      <c r="H66" s="230">
        <v>45076396</v>
      </c>
      <c r="I66" s="231">
        <v>40868898</v>
      </c>
      <c r="J66" s="47">
        <f>H66+I66</f>
        <v>85945294</v>
      </c>
      <c r="K66" s="230">
        <v>26594167</v>
      </c>
      <c r="L66" s="231">
        <v>38708189</v>
      </c>
      <c r="M66" s="47">
        <f>K66+L66</f>
        <v>65302356</v>
      </c>
      <c r="N66" s="89"/>
    </row>
    <row r="67" spans="2:14" ht="16.5" thickBot="1">
      <c r="B67" s="65" t="s">
        <v>11</v>
      </c>
      <c r="C67" s="68" t="s">
        <v>188</v>
      </c>
      <c r="D67" s="67"/>
      <c r="E67" s="67"/>
      <c r="F67" s="73"/>
      <c r="G67" s="168" t="s">
        <v>187</v>
      </c>
      <c r="H67" s="230">
        <v>59616822</v>
      </c>
      <c r="I67" s="231">
        <v>0</v>
      </c>
      <c r="J67" s="47">
        <f>H67+I67</f>
        <v>59616822</v>
      </c>
      <c r="K67" s="230">
        <v>49855535</v>
      </c>
      <c r="L67" s="231">
        <v>0</v>
      </c>
      <c r="M67" s="47">
        <f>K67+L67</f>
        <v>49855535</v>
      </c>
      <c r="N67" s="89"/>
    </row>
    <row r="68" spans="2:14" ht="16.5" thickBot="1">
      <c r="B68" s="65" t="s">
        <v>15</v>
      </c>
      <c r="C68" s="70" t="s">
        <v>190</v>
      </c>
      <c r="D68" s="67"/>
      <c r="E68" s="67"/>
      <c r="F68" s="73"/>
      <c r="G68" s="168" t="s">
        <v>189</v>
      </c>
      <c r="H68" s="230">
        <v>0</v>
      </c>
      <c r="I68" s="231">
        <v>0</v>
      </c>
      <c r="J68" s="47">
        <f>H68+I68</f>
        <v>0</v>
      </c>
      <c r="K68" s="230">
        <v>0</v>
      </c>
      <c r="L68" s="231">
        <v>0</v>
      </c>
      <c r="M68" s="47">
        <f>K68+L68</f>
        <v>0</v>
      </c>
      <c r="N68" s="89"/>
    </row>
    <row r="69" spans="2:14" ht="16.5" thickBot="1">
      <c r="B69" s="65" t="s">
        <v>16</v>
      </c>
      <c r="C69" s="70" t="s">
        <v>159</v>
      </c>
      <c r="D69" s="67"/>
      <c r="E69" s="67"/>
      <c r="F69" s="73"/>
      <c r="G69" s="168"/>
      <c r="H69" s="230">
        <v>503190696</v>
      </c>
      <c r="I69" s="232">
        <v>2075781080</v>
      </c>
      <c r="J69" s="48">
        <f>H69+I69</f>
        <v>2578971776</v>
      </c>
      <c r="K69" s="230">
        <v>473747810</v>
      </c>
      <c r="L69" s="232">
        <v>1428733064</v>
      </c>
      <c r="M69" s="48">
        <f>K69+L69</f>
        <v>1902480874</v>
      </c>
      <c r="N69" s="89"/>
    </row>
    <row r="70" spans="1:14" s="38" customFormat="1" ht="16.5" thickBot="1">
      <c r="A70" s="204"/>
      <c r="B70" s="74"/>
      <c r="C70" s="75" t="s">
        <v>98</v>
      </c>
      <c r="D70" s="57"/>
      <c r="E70" s="57"/>
      <c r="F70" s="76"/>
      <c r="G70" s="149"/>
      <c r="H70" s="56">
        <f>H66+H67+H68+H69</f>
        <v>607883914</v>
      </c>
      <c r="I70" s="57">
        <f>I66+I67+I68+I69</f>
        <v>2116649978</v>
      </c>
      <c r="J70" s="49">
        <f>H70+I70</f>
        <v>2724533892</v>
      </c>
      <c r="K70" s="56">
        <f>K66+K67+K68+K69</f>
        <v>550197512</v>
      </c>
      <c r="L70" s="57">
        <f>L66+L67+L68+L69</f>
        <v>1467441253</v>
      </c>
      <c r="M70" s="46">
        <f>K70+L70</f>
        <v>2017638765</v>
      </c>
      <c r="N70" s="94"/>
    </row>
    <row r="71" spans="2:14" ht="16.5" thickTop="1">
      <c r="B71" s="65"/>
      <c r="C71" s="70"/>
      <c r="D71" s="67"/>
      <c r="E71" s="67"/>
      <c r="F71" s="67"/>
      <c r="G71" s="66"/>
      <c r="H71" s="67"/>
      <c r="I71" s="67"/>
      <c r="J71" s="67"/>
      <c r="K71" s="67"/>
      <c r="L71" s="67"/>
      <c r="M71" s="67"/>
      <c r="N71" s="89"/>
    </row>
    <row r="72" spans="2:14" ht="15.75">
      <c r="B72" s="65"/>
      <c r="C72" s="70"/>
      <c r="D72" s="67"/>
      <c r="E72" s="67"/>
      <c r="F72" s="67"/>
      <c r="G72" s="66"/>
      <c r="H72" s="67"/>
      <c r="I72" s="67"/>
      <c r="J72" s="67"/>
      <c r="K72" s="67"/>
      <c r="L72" s="67"/>
      <c r="M72" s="67"/>
      <c r="N72" s="89"/>
    </row>
    <row r="73" spans="1:14" ht="16.5" thickBot="1">
      <c r="A73" s="203"/>
      <c r="B73" s="96"/>
      <c r="C73" s="97"/>
      <c r="D73" s="98"/>
      <c r="E73" s="98"/>
      <c r="F73" s="98"/>
      <c r="G73" s="99"/>
      <c r="H73" s="98"/>
      <c r="I73" s="98"/>
      <c r="J73" s="98"/>
      <c r="K73" s="98"/>
      <c r="L73" s="98"/>
      <c r="M73" s="98"/>
      <c r="N73" s="95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75" zoomScaleNormal="75" zoomScalePageLayoutView="0" workbookViewId="0" topLeftCell="A1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190" customWidth="1"/>
    <col min="3" max="3" width="9.140625" style="1" customWidth="1"/>
    <col min="4" max="4" width="49.00390625" style="1" customWidth="1"/>
    <col min="5" max="5" width="9.140625" style="1" customWidth="1"/>
    <col min="6" max="6" width="13.7109375" style="1" customWidth="1"/>
    <col min="7" max="7" width="9.8515625" style="191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7"/>
      <c r="C2" s="8"/>
      <c r="D2" s="9"/>
      <c r="E2" s="9"/>
      <c r="F2" s="9"/>
      <c r="G2" s="10"/>
      <c r="H2" s="176"/>
      <c r="I2" s="177"/>
      <c r="J2" s="178"/>
    </row>
    <row r="3" spans="2:10" ht="16.5" thickTop="1">
      <c r="B3" s="11"/>
      <c r="C3" s="12"/>
      <c r="D3" s="12"/>
      <c r="E3" s="12"/>
      <c r="F3" s="12"/>
      <c r="G3" s="13"/>
      <c r="H3" s="79"/>
      <c r="I3" s="79"/>
      <c r="J3" s="179"/>
    </row>
    <row r="4" spans="1:10" ht="15.75">
      <c r="A4" s="4"/>
      <c r="B4" s="14"/>
      <c r="C4" s="15"/>
      <c r="D4" s="249" t="str">
        <f>Pasifler!F3</f>
        <v>KIBRIS KAPİTALBANK LTD.</v>
      </c>
      <c r="E4" s="253"/>
      <c r="F4" s="253"/>
      <c r="G4" s="16"/>
      <c r="H4" s="67"/>
      <c r="I4" s="67"/>
      <c r="J4" s="180"/>
    </row>
    <row r="5" spans="2:10" ht="15.75">
      <c r="B5" s="14"/>
      <c r="C5" s="15"/>
      <c r="D5" s="253" t="s">
        <v>227</v>
      </c>
      <c r="E5" s="253"/>
      <c r="F5" s="253"/>
      <c r="G5" s="17"/>
      <c r="H5" s="67"/>
      <c r="I5" s="67"/>
      <c r="J5" s="180"/>
    </row>
    <row r="6" spans="2:10" ht="15.75">
      <c r="B6" s="14"/>
      <c r="C6" s="15"/>
      <c r="D6" s="254" t="s">
        <v>228</v>
      </c>
      <c r="E6" s="254"/>
      <c r="F6" s="254"/>
      <c r="G6" s="17"/>
      <c r="H6" s="67"/>
      <c r="I6" s="67"/>
      <c r="J6" s="180"/>
    </row>
    <row r="7" spans="2:10" ht="15.75">
      <c r="B7" s="14"/>
      <c r="C7" s="15"/>
      <c r="D7" s="15"/>
      <c r="E7" s="15"/>
      <c r="F7" s="15"/>
      <c r="G7" s="19" t="s">
        <v>164</v>
      </c>
      <c r="H7" s="181" t="s">
        <v>0</v>
      </c>
      <c r="I7" s="181" t="s">
        <v>1</v>
      </c>
      <c r="J7" s="182"/>
    </row>
    <row r="8" spans="2:10" ht="16.5" thickBot="1">
      <c r="B8" s="14"/>
      <c r="C8" s="15"/>
      <c r="D8" s="20"/>
      <c r="E8" s="15"/>
      <c r="F8" s="15"/>
      <c r="G8" s="19"/>
      <c r="H8" s="148" t="str">
        <f>Aktifler!I7</f>
        <v>(31.12.2019)</v>
      </c>
      <c r="I8" s="148" t="str">
        <f>Aktifler!L7</f>
        <v>(31.12.2018)</v>
      </c>
      <c r="J8" s="182"/>
    </row>
    <row r="9" spans="2:10" ht="16.5" thickBot="1">
      <c r="B9" s="14"/>
      <c r="C9" s="15"/>
      <c r="D9" s="15"/>
      <c r="E9" s="15"/>
      <c r="F9" s="15"/>
      <c r="G9" s="21"/>
      <c r="H9" s="183"/>
      <c r="I9" s="183"/>
      <c r="J9" s="182"/>
    </row>
    <row r="10" spans="2:10" ht="16.5" thickBot="1">
      <c r="B10" s="14" t="s">
        <v>3</v>
      </c>
      <c r="C10" s="20" t="s">
        <v>209</v>
      </c>
      <c r="D10" s="15"/>
      <c r="E10" s="15"/>
      <c r="F10" s="15"/>
      <c r="G10" s="169" t="s">
        <v>183</v>
      </c>
      <c r="H10" s="31">
        <f>H11+H19+H20+H25+H28</f>
        <v>207223031</v>
      </c>
      <c r="I10" s="31">
        <f>I11+I19+I20+I25+I28</f>
        <v>138772972</v>
      </c>
      <c r="J10" s="180"/>
    </row>
    <row r="11" spans="2:10" ht="15.75">
      <c r="B11" s="14"/>
      <c r="C11" s="18" t="s">
        <v>5</v>
      </c>
      <c r="D11" s="15" t="s">
        <v>99</v>
      </c>
      <c r="E11" s="15"/>
      <c r="F11" s="15"/>
      <c r="G11" s="170"/>
      <c r="H11" s="32">
        <f>H12+H15+H18</f>
        <v>165886456</v>
      </c>
      <c r="I11" s="32">
        <f>I12+I15+I18</f>
        <v>114657564</v>
      </c>
      <c r="J11" s="180"/>
    </row>
    <row r="12" spans="2:10" ht="15.75">
      <c r="B12" s="14"/>
      <c r="C12" s="22"/>
      <c r="D12" s="15" t="s">
        <v>100</v>
      </c>
      <c r="E12" s="15"/>
      <c r="F12" s="15"/>
      <c r="G12" s="171"/>
      <c r="H12" s="33">
        <f>H13+H14</f>
        <v>75613828</v>
      </c>
      <c r="I12" s="33">
        <f>I13+I14</f>
        <v>47013650</v>
      </c>
      <c r="J12" s="180"/>
    </row>
    <row r="13" spans="2:10" ht="15.75">
      <c r="B13" s="14"/>
      <c r="C13" s="22"/>
      <c r="D13" s="15" t="s">
        <v>101</v>
      </c>
      <c r="E13" s="15"/>
      <c r="F13" s="15"/>
      <c r="G13" s="172"/>
      <c r="H13" s="233">
        <v>49913447</v>
      </c>
      <c r="I13" s="233">
        <v>32961940</v>
      </c>
      <c r="J13" s="180"/>
    </row>
    <row r="14" spans="2:10" ht="15.75">
      <c r="B14" s="14"/>
      <c r="C14" s="22"/>
      <c r="D14" s="15" t="s">
        <v>102</v>
      </c>
      <c r="E14" s="15"/>
      <c r="F14" s="15"/>
      <c r="G14" s="172"/>
      <c r="H14" s="233">
        <v>25700381</v>
      </c>
      <c r="I14" s="233">
        <v>14051710</v>
      </c>
      <c r="J14" s="4"/>
    </row>
    <row r="15" spans="2:10" ht="15.75">
      <c r="B15" s="14"/>
      <c r="C15" s="22"/>
      <c r="D15" s="23" t="s">
        <v>103</v>
      </c>
      <c r="E15" s="15"/>
      <c r="F15" s="15"/>
      <c r="G15" s="171"/>
      <c r="H15" s="33">
        <f>H16+H17</f>
        <v>89255950</v>
      </c>
      <c r="I15" s="33">
        <f>I16+I17</f>
        <v>67340830</v>
      </c>
      <c r="J15" s="180"/>
    </row>
    <row r="16" spans="2:10" ht="15.75">
      <c r="B16" s="14"/>
      <c r="C16" s="22"/>
      <c r="D16" s="15" t="s">
        <v>101</v>
      </c>
      <c r="E16" s="15"/>
      <c r="F16" s="15"/>
      <c r="G16" s="172"/>
      <c r="H16" s="233">
        <v>29539238</v>
      </c>
      <c r="I16" s="233">
        <v>20722697</v>
      </c>
      <c r="J16" s="180"/>
    </row>
    <row r="17" spans="2:10" ht="15.75">
      <c r="B17" s="14"/>
      <c r="C17" s="22"/>
      <c r="D17" s="15" t="s">
        <v>102</v>
      </c>
      <c r="E17" s="15"/>
      <c r="F17" s="15"/>
      <c r="G17" s="172"/>
      <c r="H17" s="233">
        <v>59716712</v>
      </c>
      <c r="I17" s="233">
        <v>46618133</v>
      </c>
      <c r="J17" s="180"/>
    </row>
    <row r="18" spans="2:10" ht="15.75">
      <c r="B18" s="14"/>
      <c r="C18" s="22"/>
      <c r="D18" s="15" t="s">
        <v>104</v>
      </c>
      <c r="E18" s="15"/>
      <c r="F18" s="15"/>
      <c r="G18" s="171"/>
      <c r="H18" s="234">
        <v>1016678</v>
      </c>
      <c r="I18" s="234">
        <v>303084</v>
      </c>
      <c r="J18" s="180"/>
    </row>
    <row r="19" spans="2:10" ht="15.75">
      <c r="B19" s="14"/>
      <c r="C19" s="18" t="s">
        <v>7</v>
      </c>
      <c r="D19" s="15" t="s">
        <v>105</v>
      </c>
      <c r="E19" s="15"/>
      <c r="F19" s="15"/>
      <c r="G19" s="170"/>
      <c r="H19" s="235">
        <v>2694038</v>
      </c>
      <c r="I19" s="235">
        <v>1830462</v>
      </c>
      <c r="J19" s="180"/>
    </row>
    <row r="20" spans="2:10" ht="15.75">
      <c r="B20" s="14"/>
      <c r="C20" s="18" t="s">
        <v>9</v>
      </c>
      <c r="D20" s="15" t="s">
        <v>106</v>
      </c>
      <c r="E20" s="15"/>
      <c r="F20" s="15"/>
      <c r="G20" s="170"/>
      <c r="H20" s="32">
        <f>H21+H22+H23+H24</f>
        <v>38124546</v>
      </c>
      <c r="I20" s="32">
        <f>I21+I22+I23+I24</f>
        <v>19910006</v>
      </c>
      <c r="J20" s="180"/>
    </row>
    <row r="21" spans="2:10" ht="15.75">
      <c r="B21" s="14"/>
      <c r="C21" s="22"/>
      <c r="D21" s="15" t="s">
        <v>149</v>
      </c>
      <c r="E21" s="15"/>
      <c r="F21" s="15"/>
      <c r="G21" s="171"/>
      <c r="H21" s="236">
        <v>4814030</v>
      </c>
      <c r="I21" s="236">
        <v>4259849</v>
      </c>
      <c r="J21" s="180"/>
    </row>
    <row r="22" spans="2:10" ht="15.75">
      <c r="B22" s="14"/>
      <c r="C22" s="22"/>
      <c r="D22" s="15" t="s">
        <v>107</v>
      </c>
      <c r="E22" s="15"/>
      <c r="F22" s="15"/>
      <c r="G22" s="171"/>
      <c r="H22" s="236">
        <v>8336805</v>
      </c>
      <c r="I22" s="236">
        <v>1181773</v>
      </c>
      <c r="J22" s="180"/>
    </row>
    <row r="23" spans="2:10" ht="15.75">
      <c r="B23" s="14"/>
      <c r="C23" s="22"/>
      <c r="D23" s="15" t="s">
        <v>108</v>
      </c>
      <c r="E23" s="15"/>
      <c r="F23" s="15"/>
      <c r="G23" s="171"/>
      <c r="H23" s="236">
        <v>24973711</v>
      </c>
      <c r="I23" s="236">
        <v>14468384</v>
      </c>
      <c r="J23" s="180"/>
    </row>
    <row r="24" spans="2:10" ht="15.75">
      <c r="B24" s="14"/>
      <c r="C24" s="18"/>
      <c r="D24" s="22" t="s">
        <v>222</v>
      </c>
      <c r="E24" s="15"/>
      <c r="F24" s="15"/>
      <c r="G24" s="171"/>
      <c r="H24" s="236">
        <v>0</v>
      </c>
      <c r="I24" s="236">
        <v>0</v>
      </c>
      <c r="J24" s="180"/>
    </row>
    <row r="25" spans="2:10" ht="15.75">
      <c r="B25" s="14"/>
      <c r="C25" s="18" t="s">
        <v>21</v>
      </c>
      <c r="D25" s="15" t="s">
        <v>109</v>
      </c>
      <c r="E25" s="15"/>
      <c r="F25" s="15"/>
      <c r="G25" s="170"/>
      <c r="H25" s="32">
        <f>H26+H27</f>
        <v>517991</v>
      </c>
      <c r="I25" s="32">
        <f>I26+I27</f>
        <v>2374940</v>
      </c>
      <c r="J25" s="180"/>
    </row>
    <row r="26" spans="2:10" ht="15.75">
      <c r="B26" s="14"/>
      <c r="C26" s="18"/>
      <c r="D26" s="15" t="s">
        <v>220</v>
      </c>
      <c r="E26" s="15"/>
      <c r="F26" s="15"/>
      <c r="G26" s="171"/>
      <c r="H26" s="236">
        <v>517991</v>
      </c>
      <c r="I26" s="236">
        <v>573220</v>
      </c>
      <c r="J26" s="180"/>
    </row>
    <row r="27" spans="2:10" ht="15.75">
      <c r="B27" s="14"/>
      <c r="C27" s="22"/>
      <c r="D27" s="15" t="s">
        <v>221</v>
      </c>
      <c r="E27" s="15"/>
      <c r="F27" s="15"/>
      <c r="G27" s="171"/>
      <c r="H27" s="236">
        <v>0</v>
      </c>
      <c r="I27" s="236">
        <v>1801720</v>
      </c>
      <c r="J27" s="180"/>
    </row>
    <row r="28" spans="2:10" ht="15.75">
      <c r="B28" s="14"/>
      <c r="C28" s="18" t="s">
        <v>55</v>
      </c>
      <c r="D28" s="23" t="s">
        <v>210</v>
      </c>
      <c r="E28" s="15"/>
      <c r="F28" s="15"/>
      <c r="G28" s="170" t="s">
        <v>187</v>
      </c>
      <c r="H28" s="235">
        <v>0</v>
      </c>
      <c r="I28" s="235">
        <v>0</v>
      </c>
      <c r="J28" s="180"/>
    </row>
    <row r="29" spans="2:10" ht="15.75">
      <c r="B29" s="14"/>
      <c r="C29" s="22"/>
      <c r="D29" s="15"/>
      <c r="E29" s="15"/>
      <c r="F29" s="15"/>
      <c r="G29" s="173"/>
      <c r="H29" s="184"/>
      <c r="I29" s="184"/>
      <c r="J29" s="180"/>
    </row>
    <row r="30" spans="2:10" ht="16.5" thickBot="1">
      <c r="B30" s="24" t="s">
        <v>11</v>
      </c>
      <c r="C30" s="25" t="s">
        <v>211</v>
      </c>
      <c r="D30" s="15"/>
      <c r="E30" s="15"/>
      <c r="F30" s="15"/>
      <c r="G30" s="169" t="s">
        <v>183</v>
      </c>
      <c r="H30" s="31">
        <f>H31+H37+H44+H45+H50+H51</f>
        <v>124183004</v>
      </c>
      <c r="I30" s="31">
        <f>I31+I37+I44+I45+I50+I51</f>
        <v>79961093</v>
      </c>
      <c r="J30" s="180"/>
    </row>
    <row r="31" spans="2:10" ht="15.75">
      <c r="B31" s="14"/>
      <c r="C31" s="18" t="s">
        <v>5</v>
      </c>
      <c r="D31" s="15" t="s">
        <v>110</v>
      </c>
      <c r="E31" s="15"/>
      <c r="F31" s="15"/>
      <c r="G31" s="170"/>
      <c r="H31" s="32">
        <f>H32+H33+H34+H35+H36</f>
        <v>73539810</v>
      </c>
      <c r="I31" s="32">
        <f>I32+I33+I34+I35+I36</f>
        <v>41553878</v>
      </c>
      <c r="J31" s="180"/>
    </row>
    <row r="32" spans="2:10" ht="15.75">
      <c r="B32" s="14"/>
      <c r="C32" s="22"/>
      <c r="D32" s="23" t="s">
        <v>111</v>
      </c>
      <c r="E32" s="15"/>
      <c r="F32" s="15"/>
      <c r="G32" s="171"/>
      <c r="H32" s="236">
        <v>52710982</v>
      </c>
      <c r="I32" s="236">
        <v>33357718</v>
      </c>
      <c r="J32" s="180"/>
    </row>
    <row r="33" spans="2:10" ht="15.75">
      <c r="B33" s="14"/>
      <c r="C33" s="22"/>
      <c r="D33" s="23" t="s">
        <v>150</v>
      </c>
      <c r="E33" s="15"/>
      <c r="F33" s="15"/>
      <c r="G33" s="171"/>
      <c r="H33" s="236">
        <v>2967587</v>
      </c>
      <c r="I33" s="236">
        <v>1304528</v>
      </c>
      <c r="J33" s="180"/>
    </row>
    <row r="34" spans="2:10" ht="15.75">
      <c r="B34" s="14"/>
      <c r="C34" s="22"/>
      <c r="D34" s="23" t="s">
        <v>151</v>
      </c>
      <c r="E34" s="15"/>
      <c r="F34" s="15"/>
      <c r="G34" s="171"/>
      <c r="H34" s="236">
        <v>17829162</v>
      </c>
      <c r="I34" s="236">
        <v>6798207</v>
      </c>
      <c r="J34" s="180"/>
    </row>
    <row r="35" spans="2:10" ht="15.75">
      <c r="B35" s="14"/>
      <c r="C35" s="22"/>
      <c r="D35" s="23" t="s">
        <v>152</v>
      </c>
      <c r="E35" s="15"/>
      <c r="F35" s="15"/>
      <c r="G35" s="171"/>
      <c r="H35" s="236">
        <v>0</v>
      </c>
      <c r="I35" s="236">
        <v>0</v>
      </c>
      <c r="J35" s="180"/>
    </row>
    <row r="36" spans="2:10" ht="15.75">
      <c r="B36" s="14"/>
      <c r="C36" s="22"/>
      <c r="D36" s="23" t="s">
        <v>153</v>
      </c>
      <c r="E36" s="15"/>
      <c r="F36" s="15"/>
      <c r="G36" s="171"/>
      <c r="H36" s="236">
        <v>32079</v>
      </c>
      <c r="I36" s="236">
        <v>93425</v>
      </c>
      <c r="J36" s="180"/>
    </row>
    <row r="37" spans="2:10" ht="15.75">
      <c r="B37" s="14"/>
      <c r="C37" s="18" t="s">
        <v>161</v>
      </c>
      <c r="D37" s="22" t="s">
        <v>162</v>
      </c>
      <c r="E37" s="15"/>
      <c r="F37" s="15"/>
      <c r="G37" s="170"/>
      <c r="H37" s="32">
        <f>H38+H39+H40+H41+H42+H43</f>
        <v>50328450</v>
      </c>
      <c r="I37" s="32">
        <f>I38+I39+I40+I41+I42+I43</f>
        <v>38353673</v>
      </c>
      <c r="J37" s="180"/>
    </row>
    <row r="38" spans="2:10" ht="15.75">
      <c r="B38" s="14"/>
      <c r="C38" s="22"/>
      <c r="D38" s="23" t="s">
        <v>111</v>
      </c>
      <c r="E38" s="15"/>
      <c r="F38" s="15"/>
      <c r="G38" s="171"/>
      <c r="H38" s="236">
        <v>33318616</v>
      </c>
      <c r="I38" s="236">
        <v>27648561</v>
      </c>
      <c r="J38" s="180"/>
    </row>
    <row r="39" spans="2:10" ht="15.75">
      <c r="B39" s="14"/>
      <c r="C39" s="22"/>
      <c r="D39" s="23" t="s">
        <v>150</v>
      </c>
      <c r="E39" s="15"/>
      <c r="F39" s="15"/>
      <c r="G39" s="171"/>
      <c r="H39" s="236">
        <v>625827</v>
      </c>
      <c r="I39" s="236">
        <v>285673</v>
      </c>
      <c r="J39" s="180"/>
    </row>
    <row r="40" spans="2:10" ht="15.75">
      <c r="B40" s="14"/>
      <c r="C40" s="22"/>
      <c r="D40" s="23" t="s">
        <v>151</v>
      </c>
      <c r="E40" s="15"/>
      <c r="F40" s="15"/>
      <c r="G40" s="171"/>
      <c r="H40" s="236">
        <v>15357366</v>
      </c>
      <c r="I40" s="236">
        <v>8892303</v>
      </c>
      <c r="J40" s="180"/>
    </row>
    <row r="41" spans="2:10" ht="15.75">
      <c r="B41" s="14"/>
      <c r="C41" s="22"/>
      <c r="D41" s="23" t="s">
        <v>152</v>
      </c>
      <c r="E41" s="15"/>
      <c r="F41" s="15"/>
      <c r="G41" s="171"/>
      <c r="H41" s="236">
        <v>33030</v>
      </c>
      <c r="I41" s="236">
        <v>85885</v>
      </c>
      <c r="J41" s="180"/>
    </row>
    <row r="42" spans="2:10" ht="15.75">
      <c r="B42" s="14"/>
      <c r="C42" s="22"/>
      <c r="D42" s="23" t="s">
        <v>153</v>
      </c>
      <c r="E42" s="15"/>
      <c r="F42" s="15"/>
      <c r="G42" s="171"/>
      <c r="H42" s="236">
        <v>993611</v>
      </c>
      <c r="I42" s="236">
        <v>1441251</v>
      </c>
      <c r="J42" s="180"/>
    </row>
    <row r="43" spans="2:10" ht="15.75">
      <c r="B43" s="14"/>
      <c r="C43" s="22"/>
      <c r="D43" s="23" t="s">
        <v>163</v>
      </c>
      <c r="E43" s="15"/>
      <c r="F43" s="15"/>
      <c r="G43" s="171"/>
      <c r="H43" s="236">
        <v>0</v>
      </c>
      <c r="I43" s="236">
        <v>0</v>
      </c>
      <c r="J43" s="180"/>
    </row>
    <row r="44" spans="2:10" ht="15.75">
      <c r="B44" s="14"/>
      <c r="C44" s="18" t="s">
        <v>9</v>
      </c>
      <c r="D44" s="22" t="s">
        <v>223</v>
      </c>
      <c r="E44" s="15"/>
      <c r="F44" s="15"/>
      <c r="G44" s="170"/>
      <c r="H44" s="235">
        <v>0</v>
      </c>
      <c r="I44" s="235">
        <v>0</v>
      </c>
      <c r="J44" s="180"/>
    </row>
    <row r="45" spans="2:10" ht="15.75">
      <c r="B45" s="14"/>
      <c r="C45" s="18" t="s">
        <v>21</v>
      </c>
      <c r="D45" s="23" t="s">
        <v>112</v>
      </c>
      <c r="E45" s="15"/>
      <c r="F45" s="15"/>
      <c r="G45" s="170"/>
      <c r="H45" s="32">
        <f>H46+H47+H48+H49</f>
        <v>314744</v>
      </c>
      <c r="I45" s="32">
        <f>I46+I47+I48+I49</f>
        <v>53542</v>
      </c>
      <c r="J45" s="180"/>
    </row>
    <row r="46" spans="2:10" ht="15.75">
      <c r="B46" s="14"/>
      <c r="C46" s="22"/>
      <c r="D46" s="23" t="s">
        <v>154</v>
      </c>
      <c r="E46" s="15"/>
      <c r="F46" s="15"/>
      <c r="G46" s="171"/>
      <c r="H46" s="236">
        <v>314744</v>
      </c>
      <c r="I46" s="236">
        <v>53542</v>
      </c>
      <c r="J46" s="180"/>
    </row>
    <row r="47" spans="2:10" ht="15.75">
      <c r="B47" s="14"/>
      <c r="C47" s="22"/>
      <c r="D47" s="23" t="s">
        <v>113</v>
      </c>
      <c r="E47" s="15"/>
      <c r="F47" s="15"/>
      <c r="G47" s="171"/>
      <c r="H47" s="236">
        <v>0</v>
      </c>
      <c r="I47" s="236">
        <v>0</v>
      </c>
      <c r="J47" s="180"/>
    </row>
    <row r="48" spans="2:10" ht="15.75">
      <c r="B48" s="14"/>
      <c r="C48" s="22"/>
      <c r="D48" s="23" t="s">
        <v>114</v>
      </c>
      <c r="E48" s="15"/>
      <c r="F48" s="15"/>
      <c r="G48" s="171"/>
      <c r="H48" s="236">
        <v>0</v>
      </c>
      <c r="I48" s="236">
        <v>0</v>
      </c>
      <c r="J48" s="180"/>
    </row>
    <row r="49" spans="2:10" ht="15.75">
      <c r="B49" s="14"/>
      <c r="C49" s="22"/>
      <c r="D49" s="23" t="s">
        <v>115</v>
      </c>
      <c r="E49" s="15"/>
      <c r="F49" s="15"/>
      <c r="G49" s="171"/>
      <c r="H49" s="236">
        <v>0</v>
      </c>
      <c r="I49" s="236">
        <v>0</v>
      </c>
      <c r="J49" s="180"/>
    </row>
    <row r="50" spans="2:10" ht="15.75">
      <c r="B50" s="14"/>
      <c r="C50" s="18" t="s">
        <v>55</v>
      </c>
      <c r="D50" s="15" t="s">
        <v>116</v>
      </c>
      <c r="E50" s="15"/>
      <c r="F50" s="15"/>
      <c r="G50" s="170"/>
      <c r="H50" s="235">
        <v>0</v>
      </c>
      <c r="I50" s="235">
        <v>0</v>
      </c>
      <c r="J50" s="180"/>
    </row>
    <row r="51" spans="2:10" ht="15.75">
      <c r="B51" s="14"/>
      <c r="C51" s="18" t="s">
        <v>57</v>
      </c>
      <c r="D51" s="23" t="s">
        <v>212</v>
      </c>
      <c r="E51" s="15"/>
      <c r="F51" s="15"/>
      <c r="G51" s="170" t="s">
        <v>187</v>
      </c>
      <c r="H51" s="235">
        <v>0</v>
      </c>
      <c r="I51" s="235">
        <v>0</v>
      </c>
      <c r="J51" s="180"/>
    </row>
    <row r="52" spans="2:10" ht="15.75">
      <c r="B52" s="14"/>
      <c r="C52" s="22"/>
      <c r="D52" s="15"/>
      <c r="E52" s="15"/>
      <c r="F52" s="15"/>
      <c r="G52" s="173"/>
      <c r="H52" s="184"/>
      <c r="I52" s="185"/>
      <c r="J52" s="180"/>
    </row>
    <row r="53" spans="2:10" ht="16.5" thickBot="1">
      <c r="B53" s="14" t="s">
        <v>15</v>
      </c>
      <c r="C53" s="26" t="s">
        <v>117</v>
      </c>
      <c r="D53" s="15"/>
      <c r="E53" s="15"/>
      <c r="F53" s="15"/>
      <c r="G53" s="174"/>
      <c r="H53" s="34">
        <f>H10-H30</f>
        <v>83040027</v>
      </c>
      <c r="I53" s="35">
        <f>I10-I30</f>
        <v>58811879</v>
      </c>
      <c r="J53" s="180"/>
    </row>
    <row r="54" spans="2:10" ht="16.5" thickTop="1">
      <c r="B54" s="14"/>
      <c r="C54" s="22"/>
      <c r="D54" s="15"/>
      <c r="E54" s="15"/>
      <c r="F54" s="15"/>
      <c r="G54" s="173"/>
      <c r="H54" s="184"/>
      <c r="I54" s="185"/>
      <c r="J54" s="180"/>
    </row>
    <row r="55" spans="2:10" ht="16.5" thickBot="1">
      <c r="B55" s="14" t="s">
        <v>16</v>
      </c>
      <c r="C55" s="25" t="s">
        <v>224</v>
      </c>
      <c r="D55" s="15"/>
      <c r="E55" s="15"/>
      <c r="F55" s="15"/>
      <c r="G55" s="169" t="s">
        <v>183</v>
      </c>
      <c r="H55" s="31">
        <f>H56+H60+H61+H62+H63+H64</f>
        <v>57541816</v>
      </c>
      <c r="I55" s="31">
        <f>I56+I60+I61+I62+I63+I64</f>
        <v>53525401</v>
      </c>
      <c r="J55" s="180"/>
    </row>
    <row r="56" spans="2:10" ht="15.75">
      <c r="B56" s="14"/>
      <c r="C56" s="18" t="s">
        <v>5</v>
      </c>
      <c r="D56" s="15" t="s">
        <v>118</v>
      </c>
      <c r="E56" s="15"/>
      <c r="F56" s="15"/>
      <c r="G56" s="170"/>
      <c r="H56" s="32">
        <f>H57+H58+H59</f>
        <v>29090716</v>
      </c>
      <c r="I56" s="32">
        <f>I57+I58+I59</f>
        <v>21190631</v>
      </c>
      <c r="J56" s="180"/>
    </row>
    <row r="57" spans="2:10" ht="15.75">
      <c r="B57" s="14"/>
      <c r="C57" s="22"/>
      <c r="D57" s="15" t="s">
        <v>119</v>
      </c>
      <c r="E57" s="15"/>
      <c r="F57" s="15"/>
      <c r="G57" s="171"/>
      <c r="H57" s="236">
        <v>15647164</v>
      </c>
      <c r="I57" s="236">
        <v>13376422</v>
      </c>
      <c r="J57" s="180"/>
    </row>
    <row r="58" spans="2:10" ht="15.75">
      <c r="B58" s="14"/>
      <c r="C58" s="22"/>
      <c r="D58" s="15" t="s">
        <v>120</v>
      </c>
      <c r="E58" s="15"/>
      <c r="F58" s="15"/>
      <c r="G58" s="171"/>
      <c r="H58" s="236">
        <v>1600996</v>
      </c>
      <c r="I58" s="236">
        <v>1135564</v>
      </c>
      <c r="J58" s="180"/>
    </row>
    <row r="59" spans="2:10" ht="15.75">
      <c r="B59" s="14"/>
      <c r="C59" s="22"/>
      <c r="D59" s="15" t="s">
        <v>121</v>
      </c>
      <c r="E59" s="15"/>
      <c r="F59" s="15"/>
      <c r="G59" s="171"/>
      <c r="H59" s="236">
        <v>11842556</v>
      </c>
      <c r="I59" s="236">
        <v>6678645</v>
      </c>
      <c r="J59" s="180"/>
    </row>
    <row r="60" spans="2:10" ht="15.75">
      <c r="B60" s="14"/>
      <c r="C60" s="18" t="s">
        <v>7</v>
      </c>
      <c r="D60" s="23" t="s">
        <v>122</v>
      </c>
      <c r="E60" s="15"/>
      <c r="F60" s="15"/>
      <c r="G60" s="170"/>
      <c r="H60" s="235">
        <v>0</v>
      </c>
      <c r="I60" s="235">
        <v>0</v>
      </c>
      <c r="J60" s="180"/>
    </row>
    <row r="61" spans="2:10" ht="15.75">
      <c r="B61" s="14"/>
      <c r="C61" s="18" t="s">
        <v>9</v>
      </c>
      <c r="D61" s="15" t="s">
        <v>123</v>
      </c>
      <c r="E61" s="15"/>
      <c r="F61" s="15"/>
      <c r="G61" s="170"/>
      <c r="H61" s="235">
        <v>13268141</v>
      </c>
      <c r="I61" s="235">
        <v>24942017</v>
      </c>
      <c r="J61" s="180"/>
    </row>
    <row r="62" spans="2:10" ht="15.75">
      <c r="B62" s="14"/>
      <c r="C62" s="18" t="s">
        <v>21</v>
      </c>
      <c r="D62" s="23" t="s">
        <v>124</v>
      </c>
      <c r="E62" s="15"/>
      <c r="F62" s="15"/>
      <c r="G62" s="170"/>
      <c r="H62" s="235">
        <v>0</v>
      </c>
      <c r="I62" s="235">
        <v>0</v>
      </c>
      <c r="J62" s="180"/>
    </row>
    <row r="63" spans="2:10" ht="15.75">
      <c r="B63" s="14"/>
      <c r="C63" s="18" t="s">
        <v>55</v>
      </c>
      <c r="D63" s="15" t="s">
        <v>125</v>
      </c>
      <c r="E63" s="15"/>
      <c r="F63" s="15"/>
      <c r="G63" s="170"/>
      <c r="H63" s="235">
        <v>0</v>
      </c>
      <c r="I63" s="235">
        <v>0</v>
      </c>
      <c r="J63" s="180"/>
    </row>
    <row r="64" spans="2:10" ht="15.75">
      <c r="B64" s="14"/>
      <c r="C64" s="18" t="s">
        <v>57</v>
      </c>
      <c r="D64" s="23" t="s">
        <v>213</v>
      </c>
      <c r="E64" s="15"/>
      <c r="F64" s="15"/>
      <c r="G64" s="170" t="s">
        <v>187</v>
      </c>
      <c r="H64" s="235">
        <v>15182959</v>
      </c>
      <c r="I64" s="235">
        <v>7392753</v>
      </c>
      <c r="J64" s="180"/>
    </row>
    <row r="65" spans="2:10" ht="15.75">
      <c r="B65" s="14"/>
      <c r="C65" s="22"/>
      <c r="D65" s="15"/>
      <c r="E65" s="15"/>
      <c r="F65" s="15"/>
      <c r="G65" s="173"/>
      <c r="H65" s="184"/>
      <c r="I65" s="185"/>
      <c r="J65" s="180"/>
    </row>
    <row r="66" spans="2:10" ht="16.5" thickBot="1">
      <c r="B66" s="14" t="s">
        <v>17</v>
      </c>
      <c r="C66" s="25" t="s">
        <v>225</v>
      </c>
      <c r="D66" s="15"/>
      <c r="E66" s="15"/>
      <c r="F66" s="15"/>
      <c r="G66" s="169" t="s">
        <v>183</v>
      </c>
      <c r="H66" s="31">
        <f>H67+H71+H72+H73+H74+H75+H76+H77+H78+H79+H80+H81</f>
        <v>74511785</v>
      </c>
      <c r="I66" s="31">
        <f>I67+I71+I72+I73+I74+I75+I76+I77+I78+I79+I80+I81</f>
        <v>72904861</v>
      </c>
      <c r="J66" s="180"/>
    </row>
    <row r="67" spans="2:10" ht="15.75">
      <c r="B67" s="14"/>
      <c r="C67" s="18" t="s">
        <v>5</v>
      </c>
      <c r="D67" s="23" t="s">
        <v>126</v>
      </c>
      <c r="E67" s="15"/>
      <c r="F67" s="15"/>
      <c r="G67" s="170"/>
      <c r="H67" s="32">
        <f>H68+H69+H70</f>
        <v>173633</v>
      </c>
      <c r="I67" s="32">
        <f>I68+I69+I70</f>
        <v>95085</v>
      </c>
      <c r="J67" s="180"/>
    </row>
    <row r="68" spans="2:10" ht="15.75">
      <c r="B68" s="14"/>
      <c r="C68" s="22"/>
      <c r="D68" s="23" t="s">
        <v>127</v>
      </c>
      <c r="E68" s="15"/>
      <c r="F68" s="15"/>
      <c r="G68" s="171"/>
      <c r="H68" s="236">
        <v>0</v>
      </c>
      <c r="I68" s="236">
        <v>0</v>
      </c>
      <c r="J68" s="180"/>
    </row>
    <row r="69" spans="2:10" ht="15.75">
      <c r="B69" s="14"/>
      <c r="C69" s="22"/>
      <c r="D69" s="23" t="s">
        <v>128</v>
      </c>
      <c r="E69" s="15"/>
      <c r="F69" s="15"/>
      <c r="G69" s="171"/>
      <c r="H69" s="236">
        <v>0</v>
      </c>
      <c r="I69" s="236">
        <v>0</v>
      </c>
      <c r="J69" s="180"/>
    </row>
    <row r="70" spans="2:10" ht="15.75">
      <c r="B70" s="14"/>
      <c r="C70" s="22"/>
      <c r="D70" s="15" t="s">
        <v>121</v>
      </c>
      <c r="E70" s="15"/>
      <c r="F70" s="15"/>
      <c r="G70" s="171"/>
      <c r="H70" s="236">
        <v>173633</v>
      </c>
      <c r="I70" s="236">
        <v>95085</v>
      </c>
      <c r="J70" s="180"/>
    </row>
    <row r="71" spans="2:10" ht="15.75">
      <c r="B71" s="14"/>
      <c r="C71" s="18" t="s">
        <v>7</v>
      </c>
      <c r="D71" s="23" t="s">
        <v>129</v>
      </c>
      <c r="E71" s="15"/>
      <c r="F71" s="15"/>
      <c r="G71" s="170"/>
      <c r="H71" s="235">
        <v>0</v>
      </c>
      <c r="I71" s="235">
        <v>0</v>
      </c>
      <c r="J71" s="180"/>
    </row>
    <row r="72" spans="2:10" ht="15.75">
      <c r="B72" s="14"/>
      <c r="C72" s="18" t="s">
        <v>9</v>
      </c>
      <c r="D72" s="23" t="s">
        <v>130</v>
      </c>
      <c r="E72" s="15"/>
      <c r="F72" s="15"/>
      <c r="G72" s="170"/>
      <c r="H72" s="235">
        <v>8292928</v>
      </c>
      <c r="I72" s="235">
        <v>20828926</v>
      </c>
      <c r="J72" s="180"/>
    </row>
    <row r="73" spans="2:10" ht="15.75">
      <c r="B73" s="14"/>
      <c r="C73" s="18" t="s">
        <v>21</v>
      </c>
      <c r="D73" s="15" t="s">
        <v>131</v>
      </c>
      <c r="E73" s="15"/>
      <c r="F73" s="15"/>
      <c r="G73" s="170"/>
      <c r="H73" s="235">
        <v>19491695</v>
      </c>
      <c r="I73" s="235">
        <v>15157002</v>
      </c>
      <c r="J73" s="180"/>
    </row>
    <row r="74" spans="2:10" ht="15.75">
      <c r="B74" s="14"/>
      <c r="C74" s="18" t="s">
        <v>55</v>
      </c>
      <c r="D74" s="15" t="s">
        <v>132</v>
      </c>
      <c r="E74" s="15"/>
      <c r="F74" s="15"/>
      <c r="G74" s="170"/>
      <c r="H74" s="235">
        <v>0</v>
      </c>
      <c r="I74" s="235">
        <v>0</v>
      </c>
      <c r="J74" s="180"/>
    </row>
    <row r="75" spans="2:10" ht="15.75">
      <c r="B75" s="14"/>
      <c r="C75" s="18" t="s">
        <v>57</v>
      </c>
      <c r="D75" s="15" t="s">
        <v>133</v>
      </c>
      <c r="E75" s="15"/>
      <c r="F75" s="15"/>
      <c r="G75" s="170"/>
      <c r="H75" s="235">
        <v>3329748</v>
      </c>
      <c r="I75" s="235">
        <v>2809297</v>
      </c>
      <c r="J75" s="180"/>
    </row>
    <row r="76" spans="2:10" ht="15.75">
      <c r="B76" s="14"/>
      <c r="C76" s="18" t="s">
        <v>59</v>
      </c>
      <c r="D76" s="15" t="s">
        <v>134</v>
      </c>
      <c r="E76" s="15"/>
      <c r="F76" s="15"/>
      <c r="G76" s="170"/>
      <c r="H76" s="235">
        <v>2703304</v>
      </c>
      <c r="I76" s="235">
        <v>2511717</v>
      </c>
      <c r="J76" s="180"/>
    </row>
    <row r="77" spans="2:10" ht="15.75">
      <c r="B77" s="14"/>
      <c r="C77" s="18" t="s">
        <v>60</v>
      </c>
      <c r="D77" s="15" t="s">
        <v>135</v>
      </c>
      <c r="E77" s="15"/>
      <c r="F77" s="15"/>
      <c r="G77" s="170"/>
      <c r="H77" s="235">
        <v>252751</v>
      </c>
      <c r="I77" s="235">
        <v>245800</v>
      </c>
      <c r="J77" s="180"/>
    </row>
    <row r="78" spans="2:10" ht="15.75">
      <c r="B78" s="14"/>
      <c r="C78" s="18" t="s">
        <v>136</v>
      </c>
      <c r="D78" s="15" t="s">
        <v>137</v>
      </c>
      <c r="E78" s="15"/>
      <c r="F78" s="15"/>
      <c r="G78" s="170"/>
      <c r="H78" s="235">
        <v>0</v>
      </c>
      <c r="I78" s="235">
        <v>0</v>
      </c>
      <c r="J78" s="180"/>
    </row>
    <row r="79" spans="2:10" ht="15.75">
      <c r="B79" s="14"/>
      <c r="C79" s="18" t="s">
        <v>138</v>
      </c>
      <c r="D79" s="15" t="s">
        <v>214</v>
      </c>
      <c r="E79" s="15"/>
      <c r="F79" s="15"/>
      <c r="G79" s="170" t="s">
        <v>185</v>
      </c>
      <c r="H79" s="235">
        <v>24207714</v>
      </c>
      <c r="I79" s="235">
        <v>16675080</v>
      </c>
      <c r="J79" s="180"/>
    </row>
    <row r="80" spans="2:10" ht="15.75">
      <c r="B80" s="14"/>
      <c r="C80" s="18" t="s">
        <v>139</v>
      </c>
      <c r="D80" s="15" t="s">
        <v>215</v>
      </c>
      <c r="E80" s="15"/>
      <c r="F80" s="15"/>
      <c r="G80" s="170" t="s">
        <v>185</v>
      </c>
      <c r="H80" s="235">
        <v>5375927</v>
      </c>
      <c r="I80" s="235">
        <v>5056701</v>
      </c>
      <c r="J80" s="180"/>
    </row>
    <row r="81" spans="2:10" ht="15.75">
      <c r="B81" s="14"/>
      <c r="C81" s="18" t="s">
        <v>140</v>
      </c>
      <c r="D81" s="23" t="s">
        <v>216</v>
      </c>
      <c r="E81" s="15"/>
      <c r="F81" s="15"/>
      <c r="G81" s="170" t="s">
        <v>187</v>
      </c>
      <c r="H81" s="235">
        <v>10684085</v>
      </c>
      <c r="I81" s="235">
        <v>9525253</v>
      </c>
      <c r="J81" s="180"/>
    </row>
    <row r="82" spans="2:10" ht="15.75">
      <c r="B82" s="14"/>
      <c r="C82" s="22"/>
      <c r="D82" s="15"/>
      <c r="E82" s="15"/>
      <c r="F82" s="15"/>
      <c r="G82" s="173"/>
      <c r="H82" s="184"/>
      <c r="I82" s="185"/>
      <c r="J82" s="180"/>
    </row>
    <row r="83" spans="2:10" ht="16.5" thickBot="1">
      <c r="B83" s="14" t="s">
        <v>23</v>
      </c>
      <c r="C83" s="26" t="s">
        <v>141</v>
      </c>
      <c r="D83" s="15"/>
      <c r="E83" s="15"/>
      <c r="F83" s="15"/>
      <c r="G83" s="174"/>
      <c r="H83" s="34">
        <f>H55-H66</f>
        <v>-16969969</v>
      </c>
      <c r="I83" s="34">
        <f>I55-I66</f>
        <v>-19379460</v>
      </c>
      <c r="J83" s="180"/>
    </row>
    <row r="84" spans="2:10" ht="16.5" thickTop="1">
      <c r="B84" s="14"/>
      <c r="C84" s="22"/>
      <c r="D84" s="15"/>
      <c r="E84" s="15"/>
      <c r="F84" s="15"/>
      <c r="G84" s="173"/>
      <c r="H84" s="184"/>
      <c r="I84" s="184"/>
      <c r="J84" s="180"/>
    </row>
    <row r="85" spans="2:10" ht="16.5" thickBot="1">
      <c r="B85" s="14" t="s">
        <v>26</v>
      </c>
      <c r="C85" s="25" t="s">
        <v>142</v>
      </c>
      <c r="D85" s="15"/>
      <c r="E85" s="15"/>
      <c r="F85" s="15"/>
      <c r="G85" s="174"/>
      <c r="H85" s="34">
        <f>H53+H83</f>
        <v>66070058</v>
      </c>
      <c r="I85" s="34">
        <f>I53+I83</f>
        <v>39432419</v>
      </c>
      <c r="J85" s="180"/>
    </row>
    <row r="86" spans="2:10" ht="16.5" thickTop="1">
      <c r="B86" s="14"/>
      <c r="C86" s="22"/>
      <c r="D86" s="15"/>
      <c r="E86" s="15"/>
      <c r="F86" s="15"/>
      <c r="G86" s="173"/>
      <c r="H86" s="237"/>
      <c r="I86" s="237"/>
      <c r="J86" s="180"/>
    </row>
    <row r="87" spans="2:10" ht="16.5" thickBot="1">
      <c r="B87" s="14" t="s">
        <v>32</v>
      </c>
      <c r="C87" s="26" t="s">
        <v>143</v>
      </c>
      <c r="D87" s="15"/>
      <c r="E87" s="15"/>
      <c r="F87" s="15"/>
      <c r="G87" s="169"/>
      <c r="H87" s="238">
        <v>15856359</v>
      </c>
      <c r="I87" s="238">
        <v>9778924</v>
      </c>
      <c r="J87" s="180"/>
    </row>
    <row r="88" spans="2:10" ht="15.75">
      <c r="B88" s="14"/>
      <c r="C88" s="22"/>
      <c r="D88" s="15"/>
      <c r="E88" s="15"/>
      <c r="F88" s="15"/>
      <c r="G88" s="175"/>
      <c r="H88" s="186"/>
      <c r="I88" s="186"/>
      <c r="J88" s="180"/>
    </row>
    <row r="89" spans="2:10" ht="16.5" thickBot="1">
      <c r="B89" s="14" t="s">
        <v>36</v>
      </c>
      <c r="C89" s="25" t="s">
        <v>144</v>
      </c>
      <c r="D89" s="15"/>
      <c r="E89" s="15"/>
      <c r="F89" s="15"/>
      <c r="G89" s="174"/>
      <c r="H89" s="34">
        <f>H85-H87</f>
        <v>50213699</v>
      </c>
      <c r="I89" s="34">
        <f>I85-I87</f>
        <v>29653495</v>
      </c>
      <c r="J89" s="187"/>
    </row>
    <row r="90" spans="2:10" ht="17.25" thickBot="1" thickTop="1">
      <c r="B90" s="14"/>
      <c r="C90" s="15"/>
      <c r="D90" s="20"/>
      <c r="E90" s="15"/>
      <c r="F90" s="15"/>
      <c r="G90" s="19"/>
      <c r="H90" s="66"/>
      <c r="I90" s="66"/>
      <c r="J90" s="182"/>
    </row>
    <row r="91" spans="2:10" ht="17.25" thickBot="1" thickTop="1">
      <c r="B91" s="27"/>
      <c r="C91" s="28"/>
      <c r="D91" s="29"/>
      <c r="E91" s="29"/>
      <c r="F91" s="29"/>
      <c r="G91" s="30"/>
      <c r="H91" s="188"/>
      <c r="I91" s="188"/>
      <c r="J91" s="189"/>
    </row>
    <row r="92" spans="3:10" ht="16.5" thickTop="1">
      <c r="C92" s="192"/>
      <c r="J92" s="5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2020-06-08T12:24:42Z</cp:lastPrinted>
  <dcterms:created xsi:type="dcterms:W3CDTF">1998-01-12T17:06:50Z</dcterms:created>
  <dcterms:modified xsi:type="dcterms:W3CDTF">2020-06-16T12:46:06Z</dcterms:modified>
  <cp:category/>
  <cp:version/>
  <cp:contentType/>
  <cp:contentStatus/>
</cp:coreProperties>
</file>