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8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<sst xmlns="http://schemas.openxmlformats.org/spreadsheetml/2006/main" count="375" uniqueCount="232">
  <si>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</si>
  <si>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</si>
  <si>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</si>
  <si>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</si>
  <si>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</si>
  <si>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</si>
  <si>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</si>
  <si>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</si>
  <si>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</si>
  <si>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</si>
  <si>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</si>
  <si>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</si>
  <si>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</si>
  <si>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</si>
  <si>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</si>
  <si>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</si>
  <si>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</si>
  <si>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</si>
  <si>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</si>
  <si>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</si>
  <si>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</si>
  <si>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</si>
  <si>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</si>
  <si>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</si>
  <si>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</si>
  <si>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</si>
  <si>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</si>
  <si>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</si>
  <si>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</si>
  <si>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</si>
  <si>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</si>
  <si>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</si>
  <si>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</si>
  <si>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</si>
  <si>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</si>
  <si>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</si>
  <si>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</si>
  <si>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</si>
  <si>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</si>
  <si>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</si>
  <si>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</si>
  <si>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</si>
  <si>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</si>
  <si>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</si>
  <si>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</si>
  <si>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</si>
  <si>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</si>
  <si>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</si>
  <si>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</si>
  <si>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</si>
  <si>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</si>
  <si>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</si>
  <si>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</si>
  <si>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</si>
  <si>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</si>
  <si>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</si>
  <si>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</si>
  <si>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</si>
  <si>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</si>
  <si>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</si>
  <si>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</si>
  <si>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</si>
  <si>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</si>
  <si>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</si>
  <si>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</si>
  <si>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</si>
  <si>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</si>
  <si>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</si>
  <si>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</si>
  <si>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</si>
  <si>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</si>
  <si>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</si>
  <si>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</si>
  <si>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</si>
  <si>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</si>
  <si>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</si>
  <si>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</si>
  <si>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</si>
  <si>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</si>
  <si>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</si>
  <si>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</si>
  <si>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</si>
  <si>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</si>
  <si>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</si>
  <si>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</si>
  <si>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</si>
  <si>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</si>
  <si>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</si>
  <si>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</si>
  <si>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</si>
  <si>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</si>
  <si>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</si>
  <si>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</si>
  <si>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</si>
  <si>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</si>
  <si>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</si>
  <si>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</si>
  <si>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</si>
  <si>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</si>
  <si>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</si>
  <si>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</si>
  <si>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</si>
  <si>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</si>
  <si>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</si>
  <si>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</si>
  <si>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</si>
  <si>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</si>
  <si>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</si>
  <si>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</si>
  <si>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</si>
  <si>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</si>
  <si>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</si>
  <si>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</si>
  <si>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</si>
  <si>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</si>
  <si>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</si>
  <si>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</si>
  <si>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</si>
  <si>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</si>
  <si>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</si>
  <si>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</si>
  <si>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</si>
  <si>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</si>
  <si>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</si>
  <si>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</si>
  <si>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</si>
  <si>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</si>
  <si>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</si>
  <si>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</si>
  <si>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</si>
  <si>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</si>
  <si>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</si>
  <si>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</si>
  <si>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</si>
  <si>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</si>
  <si>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</si>
  <si>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</si>
  <si>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</si>
  <si>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</si>
  <si>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</si>
  <si>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</si>
  <si>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</si>
  <si>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</si>
  <si>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</si>
  <si>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</si>
  <si>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</si>
  <si>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</si>
  <si>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</si>
  <si>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</si>
  <si>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</si>
  <si>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</si>
  <si>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</si>
  <si>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</si>
  <si>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</si>
  <si>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</si>
  <si>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</si>
  <si>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</si>
  <si>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</si>
  <si>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</si>
  <si>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</si>
  <si>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</si>
  <si>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</si>
  <si>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</si>
  <si>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</si>
  <si>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</si>
  <si>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</si>
  <si>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</si>
  <si>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</si>
  <si>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</si>
  <si>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</si>
  <si>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</si>
  <si>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</si>
  <si>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</si>
  <si>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</si>
  <si>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</si>
  <si>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</si>
  <si>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</si>
  <si>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</si>
  <si>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</si>
  <si>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</si>
  <si>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</si>
  <si>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</si>
  <si>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</si>
  <si>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</si>
  <si>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</si>
  <si>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</si>
  <si>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</si>
  <si>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</si>
  <si>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</si>
  <si>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</si>
  <si>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</si>
  <si>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</si>
  <si>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</si>
  <si>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</si>
  <si>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</si>
  <si>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</si>
  <si>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</si>
  <si>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</si>
  <si>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</si>
  <si>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</si>
  <si>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</si>
  <si>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</si>
  <si>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</si>
  <si>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</si>
  <si>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</si>
  <si>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</si>
  <si>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</si>
  <si>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</si>
  <si>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</si>
  <si>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</si>
  <si>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</si>
  <si>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</si>
  <si>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</si>
  <si>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</si>
  <si>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</si>
  <si>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</si>
  <si>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</si>
  <si>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</si>
  <si>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</si>
  <si>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</si>
  <si>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</si>
  <si>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</si>
  <si>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</si>
  <si>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</si>
  <si>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</si>
  <si>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</si>
  <si>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</si>
  <si>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</si>
  <si>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</si>
  <si>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</si>
  <si>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(31.12.2018)</t>
  </si>
  <si>
    <t>(31.12.2017)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</si>
</sst>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  <numFmt numFmtId="189" formatCode="[$¥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85" fontId="10" fillId="33" borderId="18" xfId="0" applyNumberFormat="1" applyFont="1" applyFill="1" applyBorder="1" applyAlignment="1" applyProtection="1">
      <alignment/>
      <protection/>
    </xf>
    <xf numFmtId="185" fontId="10" fillId="33" borderId="19" xfId="0" applyNumberFormat="1" applyFont="1" applyFill="1" applyBorder="1" applyAlignment="1" applyProtection="1">
      <alignment/>
      <protection/>
    </xf>
    <xf numFmtId="185" fontId="10" fillId="33" borderId="20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2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10" fillId="33" borderId="23" xfId="0" applyNumberFormat="1" applyFont="1" applyFill="1" applyBorder="1" applyAlignment="1" applyProtection="1">
      <alignment/>
      <protection/>
    </xf>
    <xf numFmtId="185" fontId="9" fillId="33" borderId="24" xfId="0" applyNumberFormat="1" applyFont="1" applyFill="1" applyBorder="1" applyAlignment="1" applyProtection="1">
      <alignment/>
      <protection/>
    </xf>
    <xf numFmtId="185" fontId="10" fillId="33" borderId="25" xfId="0" applyNumberFormat="1" applyFont="1" applyFill="1" applyBorder="1" applyAlignment="1" applyProtection="1">
      <alignment/>
      <protection/>
    </xf>
    <xf numFmtId="185" fontId="10" fillId="33" borderId="26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28" xfId="0" applyNumberFormat="1" applyFont="1" applyFill="1" applyBorder="1" applyAlignment="1" applyProtection="1">
      <alignment/>
      <protection/>
    </xf>
    <xf numFmtId="185" fontId="9" fillId="33" borderId="29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9" fillId="33" borderId="23" xfId="0" applyNumberFormat="1" applyFont="1" applyFill="1" applyBorder="1" applyAlignment="1" applyProtection="1">
      <alignment/>
      <protection/>
    </xf>
    <xf numFmtId="185" fontId="9" fillId="33" borderId="31" xfId="0" applyNumberFormat="1" applyFont="1" applyFill="1" applyBorder="1" applyAlignment="1" applyProtection="1">
      <alignment/>
      <protection/>
    </xf>
    <xf numFmtId="185" fontId="10" fillId="33" borderId="32" xfId="0" applyNumberFormat="1" applyFont="1" applyFill="1" applyBorder="1" applyAlignment="1" applyProtection="1">
      <alignment/>
      <protection/>
    </xf>
    <xf numFmtId="185" fontId="10" fillId="33" borderId="33" xfId="0" applyNumberFormat="1" applyFont="1" applyFill="1" applyBorder="1" applyAlignment="1" applyProtection="1">
      <alignment/>
      <protection/>
    </xf>
    <xf numFmtId="185" fontId="10" fillId="33" borderId="34" xfId="0" applyNumberFormat="1" applyFont="1" applyFill="1" applyBorder="1" applyAlignment="1" applyProtection="1">
      <alignment/>
      <protection/>
    </xf>
    <xf numFmtId="185" fontId="10" fillId="33" borderId="35" xfId="0" applyNumberFormat="1" applyFont="1" applyFill="1" applyBorder="1" applyAlignment="1" applyProtection="1">
      <alignment/>
      <protection/>
    </xf>
    <xf numFmtId="185" fontId="10" fillId="33" borderId="36" xfId="0" applyNumberFormat="1" applyFont="1" applyFill="1" applyBorder="1" applyAlignment="1" applyProtection="1">
      <alignment/>
      <protection/>
    </xf>
    <xf numFmtId="185" fontId="9" fillId="33" borderId="37" xfId="0" applyNumberFormat="1" applyFont="1" applyFill="1" applyBorder="1" applyAlignment="1" applyProtection="1">
      <alignment/>
      <protection/>
    </xf>
    <xf numFmtId="185" fontId="9" fillId="33" borderId="38" xfId="0" applyNumberFormat="1" applyFont="1" applyFill="1" applyBorder="1" applyAlignment="1" applyProtection="1">
      <alignment/>
      <protection/>
    </xf>
    <xf numFmtId="185" fontId="10" fillId="33" borderId="39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/>
      <protection/>
    </xf>
    <xf numFmtId="185" fontId="9" fillId="33" borderId="41" xfId="0" applyNumberFormat="1" applyFont="1" applyFill="1" applyBorder="1" applyAlignment="1" applyProtection="1">
      <alignment/>
      <protection/>
    </xf>
    <xf numFmtId="185" fontId="9" fillId="33" borderId="42" xfId="0" applyNumberFormat="1" applyFont="1" applyFill="1" applyBorder="1" applyAlignment="1" applyProtection="1">
      <alignment horizontal="left"/>
      <protection/>
    </xf>
    <xf numFmtId="185" fontId="9" fillId="33" borderId="42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 horizontal="center"/>
      <protection/>
    </xf>
    <xf numFmtId="185" fontId="10" fillId="33" borderId="14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14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44" xfId="0" applyNumberFormat="1" applyFont="1" applyFill="1" applyBorder="1" applyAlignment="1" applyProtection="1">
      <alignment/>
      <protection/>
    </xf>
    <xf numFmtId="185" fontId="10" fillId="33" borderId="45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 horizontal="left"/>
      <protection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12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left"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center"/>
      <protection/>
    </xf>
    <xf numFmtId="185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48" xfId="0" applyNumberFormat="1" applyFont="1" applyFill="1" applyBorder="1" applyAlignment="1" applyProtection="1">
      <alignment horizontal="center"/>
      <protection/>
    </xf>
    <xf numFmtId="185" fontId="9" fillId="33" borderId="42" xfId="0" applyNumberFormat="1" applyFont="1" applyFill="1" applyBorder="1" applyAlignment="1" applyProtection="1">
      <alignment horizontal="center"/>
      <protection/>
    </xf>
    <xf numFmtId="185" fontId="9" fillId="33" borderId="49" xfId="0" applyNumberFormat="1" applyFont="1" applyFill="1" applyBorder="1" applyAlignment="1" applyProtection="1">
      <alignment horizontal="center"/>
      <protection/>
    </xf>
    <xf numFmtId="185" fontId="10" fillId="33" borderId="11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85" fontId="9" fillId="34" borderId="13" xfId="0" applyNumberFormat="1" applyFont="1" applyFill="1" applyBorder="1" applyAlignment="1" applyProtection="1">
      <alignment/>
      <protection/>
    </xf>
    <xf numFmtId="185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85" fontId="9" fillId="33" borderId="15" xfId="0" applyNumberFormat="1" applyFont="1" applyFill="1" applyBorder="1" applyAlignment="1" applyProtection="1">
      <alignment horizontal="center"/>
      <protection/>
    </xf>
    <xf numFmtId="185" fontId="9" fillId="33" borderId="85" xfId="0" applyNumberFormat="1" applyFont="1" applyFill="1" applyBorder="1" applyAlignment="1" applyProtection="1">
      <alignment/>
      <protection/>
    </xf>
    <xf numFmtId="185" fontId="9" fillId="33" borderId="83" xfId="0" applyNumberFormat="1" applyFont="1" applyFill="1" applyBorder="1" applyAlignment="1" applyProtection="1">
      <alignment/>
      <protection/>
    </xf>
    <xf numFmtId="185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85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5" fillId="33" borderId="93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10" fillId="33" borderId="73" xfId="0" applyNumberFormat="1" applyFont="1" applyFill="1" applyBorder="1" applyAlignment="1" applyProtection="1">
      <alignment/>
      <protection locked="0"/>
    </xf>
    <xf numFmtId="185" fontId="10" fillId="33" borderId="94" xfId="0" applyNumberFormat="1" applyFont="1" applyFill="1" applyBorder="1" applyAlignment="1" applyProtection="1">
      <alignment/>
      <protection locked="0"/>
    </xf>
    <xf numFmtId="185" fontId="9" fillId="33" borderId="75" xfId="0" applyNumberFormat="1" applyFont="1" applyFill="1" applyBorder="1" applyAlignment="1" applyProtection="1">
      <alignment/>
      <protection locked="0"/>
    </xf>
    <xf numFmtId="185" fontId="9" fillId="33" borderId="92" xfId="0" applyNumberFormat="1" applyFont="1" applyFill="1" applyBorder="1" applyAlignment="1" applyProtection="1">
      <alignment/>
      <protection locked="0"/>
    </xf>
    <xf numFmtId="185" fontId="10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9" fillId="33" borderId="74" xfId="0" applyNumberFormat="1" applyFont="1" applyFill="1" applyBorder="1" applyAlignment="1" applyProtection="1">
      <alignment/>
      <protection locked="0"/>
    </xf>
    <xf numFmtId="185" fontId="9" fillId="33" borderId="95" xfId="0" applyNumberFormat="1" applyFont="1" applyFill="1" applyBorder="1" applyAlignment="1" applyProtection="1">
      <alignment/>
      <protection locked="0"/>
    </xf>
    <xf numFmtId="185" fontId="9" fillId="33" borderId="76" xfId="0" applyNumberFormat="1" applyFont="1" applyFill="1" applyBorder="1" applyAlignment="1" applyProtection="1">
      <alignment/>
      <protection locked="0"/>
    </xf>
    <xf numFmtId="185" fontId="9" fillId="33" borderId="96" xfId="0" applyNumberFormat="1" applyFont="1" applyFill="1" applyBorder="1" applyAlignment="1" applyProtection="1">
      <alignment/>
      <protection locked="0"/>
    </xf>
    <xf numFmtId="185" fontId="9" fillId="33" borderId="77" xfId="0" applyNumberFormat="1" applyFont="1" applyFill="1" applyBorder="1" applyAlignment="1" applyProtection="1">
      <alignment/>
      <protection locked="0"/>
    </xf>
    <xf numFmtId="185" fontId="9" fillId="33" borderId="97" xfId="0" applyNumberFormat="1" applyFont="1" applyFill="1" applyBorder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9" fillId="33" borderId="34" xfId="0" applyNumberFormat="1" applyFont="1" applyFill="1" applyBorder="1" applyAlignment="1" applyProtection="1">
      <alignment/>
      <protection locked="0"/>
    </xf>
    <xf numFmtId="185" fontId="9" fillId="33" borderId="98" xfId="0" applyNumberFormat="1" applyFont="1" applyFill="1" applyBorder="1" applyAlignment="1" applyProtection="1">
      <alignment/>
      <protection locked="0"/>
    </xf>
    <xf numFmtId="185" fontId="9" fillId="33" borderId="99" xfId="0" applyNumberFormat="1" applyFont="1" applyFill="1" applyBorder="1" applyAlignment="1" applyProtection="1">
      <alignment/>
      <protection locked="0"/>
    </xf>
    <xf numFmtId="185" fontId="10" fillId="33" borderId="20" xfId="0" applyNumberFormat="1" applyFont="1" applyFill="1" applyBorder="1" applyAlignment="1" applyProtection="1">
      <alignment/>
      <protection locked="0"/>
    </xf>
    <xf numFmtId="185" fontId="10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9" fillId="33" borderId="85" xfId="0" applyNumberFormat="1" applyFont="1" applyFill="1" applyBorder="1" applyAlignment="1" applyProtection="1">
      <alignment/>
      <protection locked="0"/>
    </xf>
    <xf numFmtId="185" fontId="10" fillId="33" borderId="18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100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31">
      <selection activeCell="J60" sqref="J60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42" t="s">
        <v>229</v>
      </c>
      <c r="G3" s="242"/>
      <c r="H3" s="242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43" t="s">
        <v>226</v>
      </c>
      <c r="G4" s="243"/>
      <c r="H4" s="243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44" t="s">
        <v>228</v>
      </c>
      <c r="G5" s="244"/>
      <c r="H5" s="244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45" t="s">
        <v>0</v>
      </c>
      <c r="I6" s="246"/>
      <c r="J6" s="246"/>
      <c r="K6" s="245" t="s">
        <v>1</v>
      </c>
      <c r="L6" s="246"/>
      <c r="M6" s="246"/>
      <c r="N6" s="108"/>
    </row>
    <row r="7" spans="1:14" ht="22.5" customHeight="1" thickBot="1">
      <c r="A7" s="198"/>
      <c r="B7" s="111"/>
      <c r="C7" s="247" t="s">
        <v>2</v>
      </c>
      <c r="D7" s="248"/>
      <c r="E7" s="248"/>
      <c r="F7" s="112"/>
      <c r="G7" s="131"/>
      <c r="H7" s="194"/>
      <c r="I7" s="241" t="s">
        <v>230</v>
      </c>
      <c r="J7" s="194"/>
      <c r="K7" s="194"/>
      <c r="L7" s="241" t="s">
        <v>231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10564911</v>
      </c>
      <c r="I9" s="143">
        <f>I10+I11+I12</f>
        <v>20074479</v>
      </c>
      <c r="J9" s="136">
        <f aca="true" t="shared" si="0" ref="J9:J14">H9+I9</f>
        <v>30639390</v>
      </c>
      <c r="K9" s="142">
        <f>K10+K11+K12</f>
        <v>8198022</v>
      </c>
      <c r="L9" s="143">
        <f>L10+L11+L12</f>
        <v>22367884</v>
      </c>
      <c r="M9" s="136">
        <f aca="true" t="shared" si="1" ref="M9:M14">K9+L9</f>
        <v>30565906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05">
        <v>10564911</v>
      </c>
      <c r="I10" s="206">
        <v>0</v>
      </c>
      <c r="J10" s="137">
        <f t="shared" si="0"/>
        <v>10564911</v>
      </c>
      <c r="K10" s="205">
        <v>8198022</v>
      </c>
      <c r="L10" s="206">
        <v>0</v>
      </c>
      <c r="M10" s="137">
        <f t="shared" si="1"/>
        <v>8198022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05">
        <v>0</v>
      </c>
      <c r="I11" s="206">
        <v>20074479</v>
      </c>
      <c r="J11" s="137">
        <f t="shared" si="0"/>
        <v>20074479</v>
      </c>
      <c r="K11" s="205">
        <v>0</v>
      </c>
      <c r="L11" s="206">
        <v>22367884</v>
      </c>
      <c r="M11" s="137">
        <f t="shared" si="1"/>
        <v>22367884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05"/>
      <c r="I12" s="206"/>
      <c r="J12" s="137">
        <f t="shared" si="0"/>
        <v>0</v>
      </c>
      <c r="K12" s="205">
        <v>0</v>
      </c>
      <c r="L12" s="206">
        <v>0</v>
      </c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140334153</v>
      </c>
      <c r="I13" s="143">
        <f>I14+I15</f>
        <v>204992612</v>
      </c>
      <c r="J13" s="136">
        <f t="shared" si="0"/>
        <v>345326765</v>
      </c>
      <c r="K13" s="142">
        <f>K14+K15</f>
        <v>116688148</v>
      </c>
      <c r="L13" s="143">
        <f>L14+L15</f>
        <v>71764129</v>
      </c>
      <c r="M13" s="136">
        <f t="shared" si="1"/>
        <v>188452277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05">
        <v>44981564</v>
      </c>
      <c r="I14" s="206">
        <v>164785563</v>
      </c>
      <c r="J14" s="137">
        <f t="shared" si="0"/>
        <v>209767127</v>
      </c>
      <c r="K14" s="205">
        <v>55650928</v>
      </c>
      <c r="L14" s="206">
        <v>50220041</v>
      </c>
      <c r="M14" s="137">
        <f t="shared" si="1"/>
        <v>105870969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95352589</v>
      </c>
      <c r="I15" s="145">
        <f>I16+I17+I18</f>
        <v>40207049</v>
      </c>
      <c r="J15" s="137">
        <f>H15+I15</f>
        <v>135559638</v>
      </c>
      <c r="K15" s="147">
        <f>K16+K17+K18</f>
        <v>61037220</v>
      </c>
      <c r="L15" s="145">
        <f>L16+L17+L18</f>
        <v>21544088</v>
      </c>
      <c r="M15" s="137">
        <f>K15+L15</f>
        <v>82581308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07">
        <v>4695</v>
      </c>
      <c r="I16" s="208">
        <v>33181366</v>
      </c>
      <c r="J16" s="138">
        <f aca="true" t="shared" si="2" ref="J16:J58">H16+I16</f>
        <v>33186061</v>
      </c>
      <c r="K16" s="207">
        <v>834</v>
      </c>
      <c r="L16" s="208">
        <v>851</v>
      </c>
      <c r="M16" s="138">
        <f aca="true" t="shared" si="3" ref="M16:M58">K16+L16</f>
        <v>1685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07">
        <v>95347894</v>
      </c>
      <c r="I17" s="208">
        <v>7025683</v>
      </c>
      <c r="J17" s="138">
        <f t="shared" si="2"/>
        <v>102373577</v>
      </c>
      <c r="K17" s="207">
        <v>61036386</v>
      </c>
      <c r="L17" s="208">
        <v>21543237</v>
      </c>
      <c r="M17" s="139">
        <f t="shared" si="3"/>
        <v>82579623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>
        <v>0</v>
      </c>
      <c r="I18" s="208">
        <v>0</v>
      </c>
      <c r="J18" s="138">
        <f t="shared" si="2"/>
        <v>0</v>
      </c>
      <c r="K18" s="207">
        <v>0</v>
      </c>
      <c r="L18" s="208">
        <v>0</v>
      </c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6835863</v>
      </c>
      <c r="I19" s="143">
        <f>I20+I21+I22+I23</f>
        <v>16471287</v>
      </c>
      <c r="J19" s="136">
        <f t="shared" si="2"/>
        <v>23307150</v>
      </c>
      <c r="K19" s="142">
        <f>K20+K21+K22+K23</f>
        <v>24932967</v>
      </c>
      <c r="L19" s="143">
        <f>L20+L21+L22+L23</f>
        <v>8762511</v>
      </c>
      <c r="M19" s="136">
        <f t="shared" si="3"/>
        <v>33695478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>
        <v>0</v>
      </c>
      <c r="I20" s="206">
        <v>0</v>
      </c>
      <c r="J20" s="137">
        <f t="shared" si="2"/>
        <v>0</v>
      </c>
      <c r="K20" s="205">
        <v>0</v>
      </c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>
        <v>0</v>
      </c>
      <c r="I21" s="206">
        <v>0</v>
      </c>
      <c r="J21" s="137">
        <f t="shared" si="2"/>
        <v>0</v>
      </c>
      <c r="K21" s="205">
        <v>0</v>
      </c>
      <c r="L21" s="206"/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>
        <v>0</v>
      </c>
      <c r="I22" s="206">
        <v>0</v>
      </c>
      <c r="J22" s="137">
        <f t="shared" si="2"/>
        <v>0</v>
      </c>
      <c r="K22" s="205">
        <v>0</v>
      </c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05">
        <v>6835863</v>
      </c>
      <c r="I23" s="206">
        <v>16471287</v>
      </c>
      <c r="J23" s="137">
        <f t="shared" si="2"/>
        <v>23307150</v>
      </c>
      <c r="K23" s="205">
        <v>24932967</v>
      </c>
      <c r="L23" s="206">
        <v>8762511</v>
      </c>
      <c r="M23" s="137">
        <f t="shared" si="3"/>
        <v>33695478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275103207</v>
      </c>
      <c r="I24" s="143">
        <f>I25+I26</f>
        <v>837455658</v>
      </c>
      <c r="J24" s="136">
        <f t="shared" si="2"/>
        <v>1112558865</v>
      </c>
      <c r="K24" s="142">
        <f>K25+K26</f>
        <v>230062742</v>
      </c>
      <c r="L24" s="143">
        <f>L25+L26</f>
        <v>489673194</v>
      </c>
      <c r="M24" s="136">
        <f t="shared" si="3"/>
        <v>719735936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05">
        <v>181033556</v>
      </c>
      <c r="I25" s="206">
        <v>305937261</v>
      </c>
      <c r="J25" s="137">
        <f t="shared" si="2"/>
        <v>486970817</v>
      </c>
      <c r="K25" s="205">
        <v>156699603</v>
      </c>
      <c r="L25" s="206">
        <v>144620571</v>
      </c>
      <c r="M25" s="137">
        <f t="shared" si="3"/>
        <v>301320174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05">
        <v>94069651</v>
      </c>
      <c r="I26" s="206">
        <v>531518397</v>
      </c>
      <c r="J26" s="137">
        <f t="shared" si="2"/>
        <v>625588048</v>
      </c>
      <c r="K26" s="205">
        <v>73363139</v>
      </c>
      <c r="L26" s="206">
        <v>345052623</v>
      </c>
      <c r="M26" s="137">
        <f t="shared" si="3"/>
        <v>418415762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42523560</v>
      </c>
      <c r="I27" s="143">
        <f>I28+I31+I34</f>
        <v>0</v>
      </c>
      <c r="J27" s="136">
        <f t="shared" si="2"/>
        <v>42523560</v>
      </c>
      <c r="K27" s="142">
        <f>K28+K31+K34</f>
        <v>31677680</v>
      </c>
      <c r="L27" s="143">
        <f>L28+L31+L34</f>
        <v>0</v>
      </c>
      <c r="M27" s="136">
        <f t="shared" si="3"/>
        <v>31677680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0</v>
      </c>
      <c r="I28" s="145">
        <f>I29+I30</f>
        <v>0</v>
      </c>
      <c r="J28" s="137">
        <f t="shared" si="2"/>
        <v>0</v>
      </c>
      <c r="K28" s="144">
        <f>K29+K30</f>
        <v>0</v>
      </c>
      <c r="L28" s="145">
        <f>L29+L30</f>
        <v>0</v>
      </c>
      <c r="M28" s="137">
        <f t="shared" si="3"/>
        <v>0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09">
        <v>0</v>
      </c>
      <c r="I29" s="210">
        <v>0</v>
      </c>
      <c r="J29" s="137">
        <f t="shared" si="2"/>
        <v>0</v>
      </c>
      <c r="K29" s="209">
        <v>0</v>
      </c>
      <c r="L29" s="210">
        <v>0</v>
      </c>
      <c r="M29" s="137">
        <f t="shared" si="3"/>
        <v>0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11">
        <v>0</v>
      </c>
      <c r="I30" s="212">
        <v>0</v>
      </c>
      <c r="J30" s="137">
        <f t="shared" si="2"/>
        <v>0</v>
      </c>
      <c r="K30" s="211">
        <v>0</v>
      </c>
      <c r="L30" s="212">
        <v>0</v>
      </c>
      <c r="M30" s="137">
        <f t="shared" si="3"/>
        <v>0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0</v>
      </c>
      <c r="I31" s="145">
        <f>I32+I33</f>
        <v>0</v>
      </c>
      <c r="J31" s="137">
        <f t="shared" si="2"/>
        <v>0</v>
      </c>
      <c r="K31" s="146">
        <f>K32+K33</f>
        <v>0</v>
      </c>
      <c r="L31" s="145">
        <f>L32+L33</f>
        <v>0</v>
      </c>
      <c r="M31" s="137">
        <f t="shared" si="3"/>
        <v>0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09">
        <v>0</v>
      </c>
      <c r="I32" s="210">
        <v>0</v>
      </c>
      <c r="J32" s="137">
        <f t="shared" si="2"/>
        <v>0</v>
      </c>
      <c r="K32" s="209">
        <v>0</v>
      </c>
      <c r="L32" s="210">
        <v>0</v>
      </c>
      <c r="M32" s="137">
        <f t="shared" si="3"/>
        <v>0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11">
        <v>0</v>
      </c>
      <c r="I33" s="212">
        <v>0</v>
      </c>
      <c r="J33" s="137">
        <f t="shared" si="2"/>
        <v>0</v>
      </c>
      <c r="K33" s="211">
        <v>0</v>
      </c>
      <c r="L33" s="212">
        <v>0</v>
      </c>
      <c r="M33" s="137">
        <f t="shared" si="3"/>
        <v>0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42523560</v>
      </c>
      <c r="I34" s="145">
        <f>I35+I36</f>
        <v>0</v>
      </c>
      <c r="J34" s="137">
        <f t="shared" si="2"/>
        <v>42523560</v>
      </c>
      <c r="K34" s="144">
        <f>K35+K36</f>
        <v>31677680</v>
      </c>
      <c r="L34" s="145">
        <f>L35+L36</f>
        <v>0</v>
      </c>
      <c r="M34" s="137">
        <f t="shared" si="3"/>
        <v>31677680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09">
        <v>77298677</v>
      </c>
      <c r="I35" s="210">
        <v>0</v>
      </c>
      <c r="J35" s="137">
        <f t="shared" si="2"/>
        <v>77298677</v>
      </c>
      <c r="K35" s="209">
        <v>51070210</v>
      </c>
      <c r="L35" s="210">
        <v>0</v>
      </c>
      <c r="M35" s="137">
        <f t="shared" si="3"/>
        <v>51070210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11">
        <v>-34775117</v>
      </c>
      <c r="I36" s="212">
        <v>0</v>
      </c>
      <c r="J36" s="137">
        <f t="shared" si="2"/>
        <v>-34775117</v>
      </c>
      <c r="K36" s="211">
        <v>-19392530</v>
      </c>
      <c r="L36" s="212">
        <v>0</v>
      </c>
      <c r="M36" s="137">
        <f t="shared" si="3"/>
        <v>-19392530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1502702</v>
      </c>
      <c r="I37" s="143">
        <f>I38+I39+I40</f>
        <v>179495</v>
      </c>
      <c r="J37" s="136">
        <f t="shared" si="2"/>
        <v>1682197</v>
      </c>
      <c r="K37" s="142">
        <f>K38+K39+K40</f>
        <v>1106078</v>
      </c>
      <c r="L37" s="143">
        <f>L38+L39+L40</f>
        <v>70724</v>
      </c>
      <c r="M37" s="136">
        <f t="shared" si="3"/>
        <v>1176802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05">
        <v>0</v>
      </c>
      <c r="I38" s="206"/>
      <c r="J38" s="137">
        <f t="shared" si="2"/>
        <v>0</v>
      </c>
      <c r="K38" s="205">
        <v>0</v>
      </c>
      <c r="L38" s="206">
        <v>0</v>
      </c>
      <c r="M38" s="137">
        <f t="shared" si="3"/>
        <v>0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05">
        <v>326177</v>
      </c>
      <c r="I39" s="206">
        <v>48987</v>
      </c>
      <c r="J39" s="137">
        <f t="shared" si="2"/>
        <v>375164</v>
      </c>
      <c r="K39" s="205">
        <v>584407</v>
      </c>
      <c r="L39" s="206">
        <v>26582</v>
      </c>
      <c r="M39" s="137">
        <f t="shared" si="3"/>
        <v>610989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05">
        <v>1176525</v>
      </c>
      <c r="I40" s="206">
        <v>130508</v>
      </c>
      <c r="J40" s="137">
        <f t="shared" si="2"/>
        <v>1307033</v>
      </c>
      <c r="K40" s="205">
        <v>521671</v>
      </c>
      <c r="L40" s="206">
        <v>44142</v>
      </c>
      <c r="M40" s="137">
        <f t="shared" si="3"/>
        <v>565813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>
        <v>0</v>
      </c>
      <c r="I42" s="206">
        <v>0</v>
      </c>
      <c r="J42" s="137">
        <f t="shared" si="2"/>
        <v>0</v>
      </c>
      <c r="K42" s="205">
        <v>0</v>
      </c>
      <c r="L42" s="206">
        <v>0</v>
      </c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>
        <v>0</v>
      </c>
      <c r="I43" s="206">
        <v>0</v>
      </c>
      <c r="J43" s="137">
        <f t="shared" si="2"/>
        <v>0</v>
      </c>
      <c r="K43" s="205">
        <v>0</v>
      </c>
      <c r="L43" s="206">
        <v>0</v>
      </c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13">
        <v>21785171</v>
      </c>
      <c r="I44" s="214">
        <v>57494067</v>
      </c>
      <c r="J44" s="136">
        <f t="shared" si="2"/>
        <v>79279238</v>
      </c>
      <c r="K44" s="213">
        <v>23591585</v>
      </c>
      <c r="L44" s="214">
        <v>41424300</v>
      </c>
      <c r="M44" s="136">
        <f t="shared" si="3"/>
        <v>65015885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13">
        <v>838572</v>
      </c>
      <c r="I45" s="214">
        <v>81238</v>
      </c>
      <c r="J45" s="136">
        <f t="shared" si="2"/>
        <v>919810</v>
      </c>
      <c r="K45" s="213">
        <v>58991</v>
      </c>
      <c r="L45" s="214">
        <v>61716</v>
      </c>
      <c r="M45" s="136">
        <f t="shared" si="3"/>
        <v>120707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0</v>
      </c>
      <c r="I46" s="143">
        <f>I47+I48</f>
        <v>0</v>
      </c>
      <c r="J46" s="136">
        <f t="shared" si="2"/>
        <v>0</v>
      </c>
      <c r="K46" s="142">
        <f>K47+K48</f>
        <v>0</v>
      </c>
      <c r="L46" s="143">
        <f>L47+L48</f>
        <v>0</v>
      </c>
      <c r="M46" s="136">
        <f t="shared" si="3"/>
        <v>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>
        <v>0</v>
      </c>
      <c r="I47" s="206">
        <v>0</v>
      </c>
      <c r="J47" s="137">
        <f t="shared" si="2"/>
        <v>0</v>
      </c>
      <c r="K47" s="205">
        <v>0</v>
      </c>
      <c r="L47" s="206">
        <v>0</v>
      </c>
      <c r="M47" s="137">
        <f t="shared" si="3"/>
        <v>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>
        <v>0</v>
      </c>
      <c r="I48" s="206">
        <v>0</v>
      </c>
      <c r="J48" s="137">
        <f t="shared" si="2"/>
        <v>0</v>
      </c>
      <c r="K48" s="205">
        <v>0</v>
      </c>
      <c r="L48" s="206">
        <v>0</v>
      </c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>
        <v>0</v>
      </c>
      <c r="I50" s="206">
        <v>0</v>
      </c>
      <c r="J50" s="137">
        <f t="shared" si="2"/>
        <v>0</v>
      </c>
      <c r="K50" s="205">
        <v>0</v>
      </c>
      <c r="L50" s="206">
        <v>0</v>
      </c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>
        <v>0</v>
      </c>
      <c r="I51" s="206">
        <v>0</v>
      </c>
      <c r="J51" s="137">
        <f t="shared" si="2"/>
        <v>0</v>
      </c>
      <c r="K51" s="205">
        <v>0</v>
      </c>
      <c r="L51" s="206">
        <v>0</v>
      </c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>
        <v>0</v>
      </c>
      <c r="I53" s="206">
        <v>0</v>
      </c>
      <c r="J53" s="137">
        <f t="shared" si="2"/>
        <v>0</v>
      </c>
      <c r="K53" s="205">
        <v>0</v>
      </c>
      <c r="L53" s="206">
        <v>0</v>
      </c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>
        <v>0</v>
      </c>
      <c r="I54" s="206">
        <v>0</v>
      </c>
      <c r="J54" s="137">
        <f t="shared" si="2"/>
        <v>0</v>
      </c>
      <c r="K54" s="205">
        <v>0</v>
      </c>
      <c r="L54" s="206">
        <v>0</v>
      </c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5616859</v>
      </c>
      <c r="I55" s="143">
        <f>I56+I57</f>
        <v>0</v>
      </c>
      <c r="J55" s="136">
        <f t="shared" si="2"/>
        <v>5616859</v>
      </c>
      <c r="K55" s="142">
        <f>K56+K57</f>
        <v>5450956</v>
      </c>
      <c r="L55" s="143">
        <f>L56+L57</f>
        <v>0</v>
      </c>
      <c r="M55" s="136">
        <f t="shared" si="3"/>
        <v>5450956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05">
        <v>18035427</v>
      </c>
      <c r="I56" s="206">
        <v>0</v>
      </c>
      <c r="J56" s="137">
        <f t="shared" si="2"/>
        <v>18035427</v>
      </c>
      <c r="K56" s="205">
        <v>15370768</v>
      </c>
      <c r="L56" s="206">
        <v>0</v>
      </c>
      <c r="M56" s="137">
        <f t="shared" si="3"/>
        <v>15370768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05">
        <v>-12418568</v>
      </c>
      <c r="I57" s="206">
        <v>0</v>
      </c>
      <c r="J57" s="137">
        <f t="shared" si="2"/>
        <v>-12418568</v>
      </c>
      <c r="K57" s="205">
        <v>-9919812</v>
      </c>
      <c r="L57" s="206">
        <v>0</v>
      </c>
      <c r="M57" s="137">
        <f t="shared" si="3"/>
        <v>-9919812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3">
        <v>6249065</v>
      </c>
      <c r="I58" s="214">
        <v>147061</v>
      </c>
      <c r="J58" s="136">
        <f t="shared" si="2"/>
        <v>6396126</v>
      </c>
      <c r="K58" s="213">
        <v>1329728</v>
      </c>
      <c r="L58" s="214">
        <v>7849</v>
      </c>
      <c r="M58" s="136">
        <f t="shared" si="3"/>
        <v>1337577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9">
        <f>H58+H55+H52+H49+H46+H45+H44+H41+H37+H27+H24+H19+H13+H9</f>
        <v>511354063</v>
      </c>
      <c r="I60" s="240">
        <f>I58+I55+I52+I49+I46+I45+I44+I41+I37+I27+I24+I19+I13+I9</f>
        <v>1136895897</v>
      </c>
      <c r="J60" s="141">
        <f>H60+I60</f>
        <v>1648249960</v>
      </c>
      <c r="K60" s="239">
        <f>K58+K55+K52+K49+K46+K45+K44+K41+K37+K27+K24+K19+K13+K9</f>
        <v>443096897</v>
      </c>
      <c r="L60" s="240">
        <f>L58+L55+L52+L49+L46+L45+L44+L41+L37+L27+L24+L19+L13+L9</f>
        <v>634132307</v>
      </c>
      <c r="M60" s="141">
        <f>K60+L60</f>
        <v>1077229204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5.7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38">
      <selection activeCell="M66" sqref="M66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5.75" thickBot="1"/>
    <row r="2" spans="2:14" ht="15.7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49" t="str">
        <f>Aktifler!F3</f>
        <v>KIBRIS KAPİTALBANK LTD.</v>
      </c>
      <c r="G3" s="249"/>
      <c r="H3" s="249"/>
      <c r="I3" s="84"/>
      <c r="J3" s="84"/>
      <c r="K3" s="86"/>
      <c r="L3" s="84"/>
      <c r="M3" s="86"/>
      <c r="N3" s="87"/>
    </row>
    <row r="4" spans="2:14" s="37" customFormat="1" ht="15">
      <c r="B4" s="82"/>
      <c r="C4" s="83"/>
      <c r="D4" s="84"/>
      <c r="E4" s="85"/>
      <c r="F4" s="249" t="s">
        <v>226</v>
      </c>
      <c r="G4" s="249"/>
      <c r="H4" s="249"/>
      <c r="I4" s="83"/>
      <c r="J4" s="83"/>
      <c r="K4" s="83"/>
      <c r="L4" s="83"/>
      <c r="M4" s="83"/>
      <c r="N4" s="87"/>
    </row>
    <row r="5" spans="2:14" s="37" customFormat="1" ht="15">
      <c r="B5" s="82"/>
      <c r="C5" s="83"/>
      <c r="D5" s="85"/>
      <c r="E5" s="88"/>
      <c r="F5" s="250" t="s">
        <v>228</v>
      </c>
      <c r="G5" s="250"/>
      <c r="H5" s="250"/>
      <c r="I5" s="83"/>
      <c r="J5" s="83"/>
      <c r="K5" s="83"/>
      <c r="L5" s="83"/>
      <c r="M5" s="83"/>
      <c r="N5" s="87"/>
    </row>
    <row r="6" spans="2:14" ht="15">
      <c r="B6" s="65"/>
      <c r="C6" s="67"/>
      <c r="D6" s="67"/>
      <c r="E6" s="67"/>
      <c r="F6" s="67"/>
      <c r="G6" s="66"/>
      <c r="H6" s="251" t="s">
        <v>0</v>
      </c>
      <c r="I6" s="246"/>
      <c r="J6" s="246"/>
      <c r="K6" s="251" t="s">
        <v>1</v>
      </c>
      <c r="L6" s="246"/>
      <c r="M6" s="246"/>
      <c r="N6" s="89"/>
    </row>
    <row r="7" spans="2:14" ht="22.5" customHeight="1" thickBot="1">
      <c r="B7" s="65"/>
      <c r="C7" s="252" t="s">
        <v>51</v>
      </c>
      <c r="D7" s="248"/>
      <c r="E7" s="67"/>
      <c r="F7" s="67"/>
      <c r="G7" s="66" t="s">
        <v>164</v>
      </c>
      <c r="H7" s="67"/>
      <c r="I7" s="148" t="str">
        <f>Aktifler!I7</f>
        <v>(31.12.2018)</v>
      </c>
      <c r="J7" s="90"/>
      <c r="K7" s="67"/>
      <c r="L7" s="148" t="str">
        <f>Aktifler!L7</f>
        <v>(31.12.2017)</v>
      </c>
      <c r="M7" s="67"/>
      <c r="N7" s="89"/>
    </row>
    <row r="8" spans="2:14" ht="15.7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5.7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354847335</v>
      </c>
      <c r="I9" s="51">
        <f>I10+I11+I12+I13+I14+I15</f>
        <v>1095665810</v>
      </c>
      <c r="J9" s="39">
        <f aca="true" t="shared" si="0" ref="J9:J57">H9+I9</f>
        <v>1450513145</v>
      </c>
      <c r="K9" s="50">
        <f>K10+K11+K12+K13+K14+K15</f>
        <v>323399886</v>
      </c>
      <c r="L9" s="51">
        <f>L10+L11+L12+L13+L14+L15</f>
        <v>614674666</v>
      </c>
      <c r="M9" s="39">
        <f aca="true" t="shared" si="1" ref="M9:M57">K9+L9</f>
        <v>938074552</v>
      </c>
      <c r="N9" s="94"/>
    </row>
    <row r="10" spans="2:14" ht="15">
      <c r="B10" s="65"/>
      <c r="C10" s="66" t="s">
        <v>5</v>
      </c>
      <c r="D10" s="67" t="s">
        <v>52</v>
      </c>
      <c r="E10" s="67"/>
      <c r="F10" s="67"/>
      <c r="G10" s="159"/>
      <c r="H10" s="215">
        <v>245234991</v>
      </c>
      <c r="I10" s="216">
        <v>647517265</v>
      </c>
      <c r="J10" s="40">
        <f t="shared" si="0"/>
        <v>892752256</v>
      </c>
      <c r="K10" s="215">
        <v>273101439</v>
      </c>
      <c r="L10" s="216">
        <v>427716467</v>
      </c>
      <c r="M10" s="40">
        <f t="shared" si="1"/>
        <v>700817906</v>
      </c>
      <c r="N10" s="89"/>
    </row>
    <row r="11" spans="2:14" ht="15">
      <c r="B11" s="65"/>
      <c r="C11" s="66" t="s">
        <v>7</v>
      </c>
      <c r="D11" s="68" t="s">
        <v>53</v>
      </c>
      <c r="E11" s="67"/>
      <c r="F11" s="67"/>
      <c r="G11" s="159"/>
      <c r="H11" s="215">
        <v>11608336</v>
      </c>
      <c r="I11" s="216">
        <v>3145314</v>
      </c>
      <c r="J11" s="40">
        <f t="shared" si="0"/>
        <v>14753650</v>
      </c>
      <c r="K11" s="215">
        <v>7778996</v>
      </c>
      <c r="L11" s="216">
        <v>14655</v>
      </c>
      <c r="M11" s="40">
        <f t="shared" si="1"/>
        <v>7793651</v>
      </c>
      <c r="N11" s="89"/>
    </row>
    <row r="12" spans="2:14" ht="15">
      <c r="B12" s="65"/>
      <c r="C12" s="66" t="s">
        <v>9</v>
      </c>
      <c r="D12" s="67" t="s">
        <v>54</v>
      </c>
      <c r="E12" s="67"/>
      <c r="F12" s="67"/>
      <c r="G12" s="159"/>
      <c r="H12" s="215">
        <v>91245434</v>
      </c>
      <c r="I12" s="216">
        <v>394886387</v>
      </c>
      <c r="J12" s="40">
        <f t="shared" si="0"/>
        <v>486131821</v>
      </c>
      <c r="K12" s="215">
        <v>41007579</v>
      </c>
      <c r="L12" s="216">
        <v>154864457</v>
      </c>
      <c r="M12" s="40">
        <f t="shared" si="1"/>
        <v>195872036</v>
      </c>
      <c r="N12" s="89"/>
    </row>
    <row r="13" spans="2:14" ht="15">
      <c r="B13" s="65"/>
      <c r="C13" s="66" t="s">
        <v>21</v>
      </c>
      <c r="D13" s="67" t="s">
        <v>56</v>
      </c>
      <c r="E13" s="67"/>
      <c r="F13" s="67"/>
      <c r="G13" s="159"/>
      <c r="H13" s="215">
        <v>1758574</v>
      </c>
      <c r="I13" s="216">
        <v>1716</v>
      </c>
      <c r="J13" s="40">
        <f t="shared" si="0"/>
        <v>1760290</v>
      </c>
      <c r="K13" s="215">
        <v>1511872</v>
      </c>
      <c r="L13" s="216">
        <v>2016</v>
      </c>
      <c r="M13" s="40">
        <f t="shared" si="1"/>
        <v>1513888</v>
      </c>
      <c r="N13" s="89"/>
    </row>
    <row r="14" spans="2:14" ht="15">
      <c r="B14" s="65"/>
      <c r="C14" s="66" t="s">
        <v>55</v>
      </c>
      <c r="D14" s="67" t="s">
        <v>58</v>
      </c>
      <c r="E14" s="67"/>
      <c r="F14" s="67"/>
      <c r="G14" s="159"/>
      <c r="H14" s="215">
        <v>5000000</v>
      </c>
      <c r="I14" s="216">
        <v>50115128</v>
      </c>
      <c r="J14" s="40">
        <f t="shared" si="0"/>
        <v>55115128</v>
      </c>
      <c r="K14" s="215">
        <v>0</v>
      </c>
      <c r="L14" s="216">
        <v>32077071</v>
      </c>
      <c r="M14" s="40">
        <f t="shared" si="1"/>
        <v>32077071</v>
      </c>
      <c r="N14" s="89"/>
    </row>
    <row r="15" spans="2:14" ht="15">
      <c r="B15" s="65"/>
      <c r="C15" s="66" t="s">
        <v>57</v>
      </c>
      <c r="D15" s="67" t="s">
        <v>61</v>
      </c>
      <c r="E15" s="67"/>
      <c r="F15" s="67"/>
      <c r="G15" s="159"/>
      <c r="H15" s="215">
        <v>0</v>
      </c>
      <c r="I15" s="216">
        <v>0</v>
      </c>
      <c r="J15" s="40">
        <f t="shared" si="0"/>
        <v>0</v>
      </c>
      <c r="K15" s="215">
        <v>0</v>
      </c>
      <c r="L15" s="216">
        <v>0</v>
      </c>
      <c r="M15" s="40">
        <f t="shared" si="1"/>
        <v>0</v>
      </c>
      <c r="N15" s="89"/>
    </row>
    <row r="16" spans="1:14" s="38" customFormat="1" ht="15.7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7">
        <v>0</v>
      </c>
      <c r="I16" s="218">
        <v>0</v>
      </c>
      <c r="J16" s="41">
        <f t="shared" si="0"/>
        <v>0</v>
      </c>
      <c r="K16" s="217">
        <v>0</v>
      </c>
      <c r="L16" s="218">
        <v>0</v>
      </c>
      <c r="M16" s="41">
        <f t="shared" si="1"/>
        <v>0</v>
      </c>
      <c r="N16" s="94"/>
    </row>
    <row r="17" spans="1:14" s="38" customFormat="1" ht="15.7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0</v>
      </c>
      <c r="I17" s="53">
        <f>I18+I19</f>
        <v>5230000</v>
      </c>
      <c r="J17" s="42">
        <f t="shared" si="0"/>
        <v>5230000</v>
      </c>
      <c r="K17" s="52">
        <f>K18+K19</f>
        <v>0</v>
      </c>
      <c r="L17" s="53">
        <f>L18+L19</f>
        <v>0</v>
      </c>
      <c r="M17" s="42">
        <f t="shared" si="1"/>
        <v>0</v>
      </c>
      <c r="N17" s="94"/>
    </row>
    <row r="18" spans="2:14" ht="15">
      <c r="B18" s="65"/>
      <c r="C18" s="66" t="s">
        <v>5</v>
      </c>
      <c r="D18" s="67" t="s">
        <v>147</v>
      </c>
      <c r="E18" s="67"/>
      <c r="F18" s="67"/>
      <c r="G18" s="159"/>
      <c r="H18" s="215">
        <v>0</v>
      </c>
      <c r="I18" s="216">
        <v>5230000</v>
      </c>
      <c r="J18" s="40">
        <f t="shared" si="0"/>
        <v>5230000</v>
      </c>
      <c r="K18" s="215">
        <v>0</v>
      </c>
      <c r="L18" s="216">
        <v>0</v>
      </c>
      <c r="M18" s="40">
        <f t="shared" si="1"/>
        <v>0</v>
      </c>
      <c r="N18" s="89"/>
    </row>
    <row r="19" spans="2:14" ht="1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0</v>
      </c>
      <c r="J19" s="40">
        <f t="shared" si="0"/>
        <v>0</v>
      </c>
      <c r="K19" s="54">
        <f>K20+K21+K22</f>
        <v>0</v>
      </c>
      <c r="L19" s="55">
        <f>L20+L21+L22</f>
        <v>0</v>
      </c>
      <c r="M19" s="40">
        <f t="shared" si="1"/>
        <v>0</v>
      </c>
      <c r="N19" s="89"/>
    </row>
    <row r="20" spans="2:14" ht="15">
      <c r="B20" s="65"/>
      <c r="C20" s="70"/>
      <c r="D20" s="68" t="s">
        <v>64</v>
      </c>
      <c r="E20" s="67"/>
      <c r="F20" s="67"/>
      <c r="G20" s="162"/>
      <c r="H20" s="219">
        <v>0</v>
      </c>
      <c r="I20" s="220">
        <v>0</v>
      </c>
      <c r="J20" s="43">
        <f t="shared" si="0"/>
        <v>0</v>
      </c>
      <c r="K20" s="219">
        <v>0</v>
      </c>
      <c r="L20" s="220">
        <v>0</v>
      </c>
      <c r="M20" s="43">
        <f t="shared" si="1"/>
        <v>0</v>
      </c>
      <c r="N20" s="89"/>
    </row>
    <row r="21" spans="2:14" ht="15">
      <c r="B21" s="65"/>
      <c r="C21" s="70"/>
      <c r="D21" s="68" t="s">
        <v>65</v>
      </c>
      <c r="E21" s="67"/>
      <c r="F21" s="67"/>
      <c r="G21" s="163"/>
      <c r="H21" s="219">
        <v>0</v>
      </c>
      <c r="I21" s="220">
        <v>0</v>
      </c>
      <c r="J21" s="44">
        <f t="shared" si="0"/>
        <v>0</v>
      </c>
      <c r="K21" s="219">
        <v>0</v>
      </c>
      <c r="L21" s="220">
        <v>0</v>
      </c>
      <c r="M21" s="44">
        <f t="shared" si="1"/>
        <v>0</v>
      </c>
      <c r="N21" s="89"/>
    </row>
    <row r="22" spans="2:14" ht="15">
      <c r="B22" s="65"/>
      <c r="C22" s="70"/>
      <c r="D22" s="67" t="s">
        <v>66</v>
      </c>
      <c r="E22" s="67"/>
      <c r="F22" s="67"/>
      <c r="G22" s="163"/>
      <c r="H22" s="219">
        <v>0</v>
      </c>
      <c r="I22" s="220">
        <v>0</v>
      </c>
      <c r="J22" s="44">
        <f t="shared" si="0"/>
        <v>0</v>
      </c>
      <c r="K22" s="219">
        <v>0</v>
      </c>
      <c r="L22" s="220">
        <v>0</v>
      </c>
      <c r="M22" s="44">
        <f t="shared" si="1"/>
        <v>0</v>
      </c>
      <c r="N22" s="89"/>
    </row>
    <row r="23" spans="1:14" s="38" customFormat="1" ht="15.7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21">
        <v>0</v>
      </c>
      <c r="I23" s="222">
        <v>0</v>
      </c>
      <c r="J23" s="39">
        <f t="shared" si="0"/>
        <v>0</v>
      </c>
      <c r="K23" s="221">
        <v>0</v>
      </c>
      <c r="L23" s="222">
        <v>0</v>
      </c>
      <c r="M23" s="39">
        <f t="shared" si="1"/>
        <v>0</v>
      </c>
      <c r="N23" s="94"/>
    </row>
    <row r="24" spans="1:14" s="38" customFormat="1" ht="15.7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">
      <c r="B25" s="65"/>
      <c r="C25" s="66" t="s">
        <v>5</v>
      </c>
      <c r="D25" s="67" t="s">
        <v>68</v>
      </c>
      <c r="E25" s="67"/>
      <c r="F25" s="67"/>
      <c r="G25" s="159"/>
      <c r="H25" s="215">
        <v>0</v>
      </c>
      <c r="I25" s="216">
        <v>0</v>
      </c>
      <c r="J25" s="40">
        <f t="shared" si="0"/>
        <v>0</v>
      </c>
      <c r="K25" s="215">
        <v>0</v>
      </c>
      <c r="L25" s="216">
        <v>0</v>
      </c>
      <c r="M25" s="40">
        <f t="shared" si="1"/>
        <v>0</v>
      </c>
      <c r="N25" s="89"/>
    </row>
    <row r="26" spans="2:14" ht="15">
      <c r="B26" s="65"/>
      <c r="C26" s="66" t="s">
        <v>7</v>
      </c>
      <c r="D26" s="67" t="s">
        <v>69</v>
      </c>
      <c r="E26" s="67"/>
      <c r="F26" s="67"/>
      <c r="G26" s="159"/>
      <c r="H26" s="215">
        <v>0</v>
      </c>
      <c r="I26" s="216">
        <v>0</v>
      </c>
      <c r="J26" s="40">
        <f t="shared" si="0"/>
        <v>0</v>
      </c>
      <c r="K26" s="215">
        <v>0</v>
      </c>
      <c r="L26" s="216">
        <v>0</v>
      </c>
      <c r="M26" s="40">
        <f t="shared" si="1"/>
        <v>0</v>
      </c>
      <c r="N26" s="89"/>
    </row>
    <row r="27" spans="2:14" ht="15">
      <c r="B27" s="65"/>
      <c r="C27" s="66" t="s">
        <v>9</v>
      </c>
      <c r="D27" s="67" t="s">
        <v>70</v>
      </c>
      <c r="E27" s="67"/>
      <c r="F27" s="67"/>
      <c r="G27" s="159"/>
      <c r="H27" s="215">
        <v>0</v>
      </c>
      <c r="I27" s="216">
        <v>0</v>
      </c>
      <c r="J27" s="40">
        <f t="shared" si="0"/>
        <v>0</v>
      </c>
      <c r="K27" s="215">
        <v>0</v>
      </c>
      <c r="L27" s="216">
        <v>0</v>
      </c>
      <c r="M27" s="40">
        <f t="shared" si="1"/>
        <v>0</v>
      </c>
      <c r="N27" s="89"/>
    </row>
    <row r="28" spans="1:14" s="38" customFormat="1" ht="15.7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5932315</v>
      </c>
      <c r="I28" s="51">
        <f>I29+I30+I31</f>
        <v>11896360</v>
      </c>
      <c r="J28" s="39">
        <f t="shared" si="0"/>
        <v>17828675</v>
      </c>
      <c r="K28" s="50">
        <f>K29+K30+K31</f>
        <v>4856972</v>
      </c>
      <c r="L28" s="51">
        <f>L29+L30+L31</f>
        <v>7116964</v>
      </c>
      <c r="M28" s="39">
        <f t="shared" si="1"/>
        <v>11973936</v>
      </c>
      <c r="N28" s="94"/>
    </row>
    <row r="29" spans="2:14" ht="15">
      <c r="B29" s="65"/>
      <c r="C29" s="66" t="s">
        <v>5</v>
      </c>
      <c r="D29" s="67" t="s">
        <v>73</v>
      </c>
      <c r="E29" s="67"/>
      <c r="F29" s="67"/>
      <c r="G29" s="159"/>
      <c r="H29" s="215">
        <v>5932315</v>
      </c>
      <c r="I29" s="216">
        <v>11894834</v>
      </c>
      <c r="J29" s="40">
        <f t="shared" si="0"/>
        <v>17827149</v>
      </c>
      <c r="K29" s="215">
        <v>4813076</v>
      </c>
      <c r="L29" s="216">
        <v>7116964</v>
      </c>
      <c r="M29" s="40">
        <f t="shared" si="1"/>
        <v>11930040</v>
      </c>
      <c r="N29" s="89"/>
    </row>
    <row r="30" spans="2:14" ht="15">
      <c r="B30" s="65"/>
      <c r="C30" s="66" t="s">
        <v>7</v>
      </c>
      <c r="D30" s="67" t="s">
        <v>74</v>
      </c>
      <c r="E30" s="67"/>
      <c r="F30" s="67"/>
      <c r="G30" s="159"/>
      <c r="H30" s="215">
        <v>0</v>
      </c>
      <c r="I30" s="216">
        <v>1526</v>
      </c>
      <c r="J30" s="40">
        <f t="shared" si="0"/>
        <v>1526</v>
      </c>
      <c r="K30" s="215">
        <v>0</v>
      </c>
      <c r="L30" s="216">
        <v>0</v>
      </c>
      <c r="M30" s="40">
        <f t="shared" si="1"/>
        <v>0</v>
      </c>
      <c r="N30" s="89"/>
    </row>
    <row r="31" spans="2:14" ht="15">
      <c r="B31" s="65"/>
      <c r="C31" s="66" t="s">
        <v>9</v>
      </c>
      <c r="D31" s="67" t="s">
        <v>10</v>
      </c>
      <c r="E31" s="67"/>
      <c r="F31" s="67"/>
      <c r="G31" s="159"/>
      <c r="H31" s="215">
        <v>0</v>
      </c>
      <c r="I31" s="216">
        <v>0</v>
      </c>
      <c r="J31" s="40">
        <f t="shared" si="0"/>
        <v>0</v>
      </c>
      <c r="K31" s="215">
        <v>43896</v>
      </c>
      <c r="L31" s="216">
        <v>0</v>
      </c>
      <c r="M31" s="40">
        <f t="shared" si="1"/>
        <v>43896</v>
      </c>
      <c r="N31" s="89"/>
    </row>
    <row r="32" spans="1:14" s="38" customFormat="1" ht="15.7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">
      <c r="B33" s="65"/>
      <c r="C33" s="66" t="s">
        <v>5</v>
      </c>
      <c r="D33" s="67" t="s">
        <v>76</v>
      </c>
      <c r="E33" s="67"/>
      <c r="F33" s="67"/>
      <c r="G33" s="159"/>
      <c r="H33" s="215">
        <v>0</v>
      </c>
      <c r="I33" s="216">
        <v>0</v>
      </c>
      <c r="J33" s="40">
        <f t="shared" si="0"/>
        <v>0</v>
      </c>
      <c r="K33" s="215">
        <v>0</v>
      </c>
      <c r="L33" s="216">
        <v>0</v>
      </c>
      <c r="M33" s="40">
        <f t="shared" si="1"/>
        <v>0</v>
      </c>
      <c r="N33" s="89"/>
    </row>
    <row r="34" spans="2:14" ht="15">
      <c r="B34" s="65"/>
      <c r="C34" s="66" t="s">
        <v>7</v>
      </c>
      <c r="D34" s="67" t="s">
        <v>77</v>
      </c>
      <c r="E34" s="67"/>
      <c r="F34" s="67"/>
      <c r="G34" s="159"/>
      <c r="H34" s="215">
        <v>0</v>
      </c>
      <c r="I34" s="216">
        <v>0</v>
      </c>
      <c r="J34" s="40">
        <f t="shared" si="0"/>
        <v>0</v>
      </c>
      <c r="K34" s="215">
        <v>0</v>
      </c>
      <c r="L34" s="216">
        <v>0</v>
      </c>
      <c r="M34" s="40">
        <f t="shared" si="1"/>
        <v>0</v>
      </c>
      <c r="N34" s="89"/>
    </row>
    <row r="35" spans="1:14" s="38" customFormat="1" ht="15.7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21">
        <v>2080027</v>
      </c>
      <c r="I35" s="222">
        <v>517228</v>
      </c>
      <c r="J35" s="39">
        <f t="shared" si="0"/>
        <v>2597255</v>
      </c>
      <c r="K35" s="221">
        <v>1431453</v>
      </c>
      <c r="L35" s="222">
        <v>185856</v>
      </c>
      <c r="M35" s="39">
        <f t="shared" si="1"/>
        <v>1617309</v>
      </c>
      <c r="N35" s="94"/>
    </row>
    <row r="36" spans="1:14" s="38" customFormat="1" ht="15.7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21">
        <v>0</v>
      </c>
      <c r="I36" s="222">
        <v>0</v>
      </c>
      <c r="J36" s="39">
        <f t="shared" si="0"/>
        <v>0</v>
      </c>
      <c r="K36" s="221">
        <v>0</v>
      </c>
      <c r="L36" s="222">
        <v>0</v>
      </c>
      <c r="M36" s="39">
        <f t="shared" si="1"/>
        <v>0</v>
      </c>
      <c r="N36" s="94"/>
    </row>
    <row r="37" spans="1:14" s="38" customFormat="1" ht="15.7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21">
        <v>2415766</v>
      </c>
      <c r="I37" s="222">
        <v>798819</v>
      </c>
      <c r="J37" s="39">
        <f t="shared" si="0"/>
        <v>3214585</v>
      </c>
      <c r="K37" s="221">
        <v>1746322</v>
      </c>
      <c r="L37" s="222">
        <v>983326</v>
      </c>
      <c r="M37" s="39">
        <f t="shared" si="1"/>
        <v>2729648</v>
      </c>
      <c r="N37" s="94"/>
    </row>
    <row r="38" spans="1:14" s="38" customFormat="1" ht="15.7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13307750</v>
      </c>
      <c r="I38" s="51">
        <f>I39+I40+I41+I42</f>
        <v>9383000</v>
      </c>
      <c r="J38" s="39">
        <f t="shared" si="0"/>
        <v>22690750</v>
      </c>
      <c r="K38" s="50">
        <f>K39+K40+K41+K42</f>
        <v>12555364</v>
      </c>
      <c r="L38" s="51">
        <f>L39+L40+L41+L42</f>
        <v>4977137</v>
      </c>
      <c r="M38" s="39">
        <f t="shared" si="1"/>
        <v>17532501</v>
      </c>
      <c r="N38" s="94"/>
    </row>
    <row r="39" spans="2:14" ht="15">
      <c r="B39" s="65"/>
      <c r="C39" s="66" t="s">
        <v>5</v>
      </c>
      <c r="D39" s="67" t="s">
        <v>81</v>
      </c>
      <c r="E39" s="67"/>
      <c r="F39" s="67"/>
      <c r="G39" s="159"/>
      <c r="H39" s="215">
        <v>0</v>
      </c>
      <c r="I39" s="216">
        <v>0</v>
      </c>
      <c r="J39" s="40">
        <f t="shared" si="0"/>
        <v>0</v>
      </c>
      <c r="K39" s="215">
        <v>0</v>
      </c>
      <c r="L39" s="216">
        <v>0</v>
      </c>
      <c r="M39" s="40">
        <f t="shared" si="1"/>
        <v>0</v>
      </c>
      <c r="N39" s="89"/>
    </row>
    <row r="40" spans="2:14" ht="15">
      <c r="B40" s="65"/>
      <c r="C40" s="66" t="s">
        <v>7</v>
      </c>
      <c r="D40" s="67" t="s">
        <v>82</v>
      </c>
      <c r="E40" s="67"/>
      <c r="F40" s="67"/>
      <c r="G40" s="159"/>
      <c r="H40" s="215">
        <v>3260813</v>
      </c>
      <c r="I40" s="216">
        <v>8636958</v>
      </c>
      <c r="J40" s="40">
        <f t="shared" si="0"/>
        <v>11897771</v>
      </c>
      <c r="K40" s="215">
        <v>2786791</v>
      </c>
      <c r="L40" s="216">
        <v>4943554</v>
      </c>
      <c r="M40" s="40">
        <f t="shared" si="1"/>
        <v>7730345</v>
      </c>
      <c r="N40" s="89"/>
    </row>
    <row r="41" spans="2:14" ht="15">
      <c r="B41" s="65"/>
      <c r="C41" s="66" t="s">
        <v>9</v>
      </c>
      <c r="D41" s="67" t="s">
        <v>83</v>
      </c>
      <c r="E41" s="67"/>
      <c r="F41" s="67"/>
      <c r="G41" s="159"/>
      <c r="H41" s="215">
        <v>9778924</v>
      </c>
      <c r="I41" s="216">
        <v>0</v>
      </c>
      <c r="J41" s="40">
        <f t="shared" si="0"/>
        <v>9778924</v>
      </c>
      <c r="K41" s="215">
        <v>9755073</v>
      </c>
      <c r="L41" s="216">
        <v>0</v>
      </c>
      <c r="M41" s="40">
        <f t="shared" si="1"/>
        <v>9755073</v>
      </c>
      <c r="N41" s="89"/>
    </row>
    <row r="42" spans="2:14" ht="15">
      <c r="B42" s="65"/>
      <c r="C42" s="66" t="s">
        <v>21</v>
      </c>
      <c r="D42" s="67" t="s">
        <v>84</v>
      </c>
      <c r="E42" s="67"/>
      <c r="F42" s="67"/>
      <c r="G42" s="159"/>
      <c r="H42" s="215">
        <v>268013</v>
      </c>
      <c r="I42" s="216">
        <v>746042</v>
      </c>
      <c r="J42" s="40">
        <f t="shared" si="0"/>
        <v>1014055</v>
      </c>
      <c r="K42" s="215">
        <v>13500</v>
      </c>
      <c r="L42" s="216">
        <v>33583</v>
      </c>
      <c r="M42" s="40">
        <f t="shared" si="1"/>
        <v>47083</v>
      </c>
      <c r="N42" s="89"/>
    </row>
    <row r="43" spans="1:14" s="38" customFormat="1" ht="15.7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21">
        <v>11884567</v>
      </c>
      <c r="I43" s="222">
        <v>6318531</v>
      </c>
      <c r="J43" s="39">
        <f t="shared" si="0"/>
        <v>18203098</v>
      </c>
      <c r="K43" s="221">
        <v>2821017</v>
      </c>
      <c r="L43" s="222">
        <v>4161284</v>
      </c>
      <c r="M43" s="39">
        <f t="shared" si="1"/>
        <v>6982301</v>
      </c>
      <c r="N43" s="94"/>
    </row>
    <row r="44" spans="1:14" s="38" customFormat="1" ht="15.7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51183560</v>
      </c>
      <c r="I44" s="51">
        <f>I45+I48+I52+I53+I54+I55</f>
        <v>0</v>
      </c>
      <c r="J44" s="39">
        <f t="shared" si="0"/>
        <v>51183560</v>
      </c>
      <c r="K44" s="50">
        <f>K45+K48+K52+K53+K54+K55</f>
        <v>48055918</v>
      </c>
      <c r="L44" s="51">
        <f>L45+L48+L52+L53+L54+L55</f>
        <v>0</v>
      </c>
      <c r="M44" s="39">
        <f t="shared" si="1"/>
        <v>48055918</v>
      </c>
      <c r="N44" s="94"/>
    </row>
    <row r="45" spans="2:14" ht="1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45000000</v>
      </c>
      <c r="I45" s="55">
        <f>I46+I47</f>
        <v>0</v>
      </c>
      <c r="J45" s="40">
        <f t="shared" si="0"/>
        <v>45000000</v>
      </c>
      <c r="K45" s="54">
        <f>K46+K47</f>
        <v>45000000</v>
      </c>
      <c r="L45" s="55">
        <f>L46+L47</f>
        <v>0</v>
      </c>
      <c r="M45" s="40">
        <f t="shared" si="1"/>
        <v>45000000</v>
      </c>
      <c r="N45" s="89"/>
    </row>
    <row r="46" spans="2:14" ht="15">
      <c r="B46" s="65"/>
      <c r="C46" s="70"/>
      <c r="D46" s="67" t="s">
        <v>85</v>
      </c>
      <c r="E46" s="67"/>
      <c r="F46" s="67"/>
      <c r="G46" s="162"/>
      <c r="H46" s="223">
        <v>50000000</v>
      </c>
      <c r="I46" s="224">
        <v>0</v>
      </c>
      <c r="J46" s="40">
        <f t="shared" si="0"/>
        <v>50000000</v>
      </c>
      <c r="K46" s="223">
        <v>50000000</v>
      </c>
      <c r="L46" s="224">
        <v>0</v>
      </c>
      <c r="M46" s="40">
        <f t="shared" si="1"/>
        <v>50000000</v>
      </c>
      <c r="N46" s="89"/>
    </row>
    <row r="47" spans="2:14" ht="15">
      <c r="B47" s="65"/>
      <c r="C47" s="70"/>
      <c r="D47" s="67" t="s">
        <v>86</v>
      </c>
      <c r="E47" s="67"/>
      <c r="F47" s="67"/>
      <c r="G47" s="163"/>
      <c r="H47" s="219">
        <v>-5000000</v>
      </c>
      <c r="I47" s="220">
        <v>0</v>
      </c>
      <c r="J47" s="40">
        <f t="shared" si="0"/>
        <v>-5000000</v>
      </c>
      <c r="K47" s="219">
        <v>-5000000</v>
      </c>
      <c r="L47" s="220">
        <v>0</v>
      </c>
      <c r="M47" s="40">
        <f t="shared" si="1"/>
        <v>-5000000</v>
      </c>
      <c r="N47" s="89"/>
    </row>
    <row r="48" spans="2:14" ht="1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6183560</v>
      </c>
      <c r="I48" s="55">
        <f>I49+I50+I51</f>
        <v>0</v>
      </c>
      <c r="J48" s="40">
        <f t="shared" si="0"/>
        <v>6183560</v>
      </c>
      <c r="K48" s="54">
        <f>K49+K50+K51</f>
        <v>3055918</v>
      </c>
      <c r="L48" s="55">
        <f>L49+L50+L51</f>
        <v>0</v>
      </c>
      <c r="M48" s="40">
        <f t="shared" si="1"/>
        <v>3055918</v>
      </c>
      <c r="N48" s="89"/>
    </row>
    <row r="49" spans="2:14" ht="15">
      <c r="B49" s="65"/>
      <c r="C49" s="66"/>
      <c r="D49" s="70" t="s">
        <v>148</v>
      </c>
      <c r="E49" s="67"/>
      <c r="F49" s="67"/>
      <c r="G49" s="164"/>
      <c r="H49" s="225">
        <v>6183560</v>
      </c>
      <c r="I49" s="226">
        <v>0</v>
      </c>
      <c r="J49" s="40">
        <f t="shared" si="0"/>
        <v>6183560</v>
      </c>
      <c r="K49" s="225">
        <v>3055918</v>
      </c>
      <c r="L49" s="226">
        <v>0</v>
      </c>
      <c r="M49" s="40">
        <f t="shared" si="1"/>
        <v>3055918</v>
      </c>
      <c r="N49" s="89"/>
    </row>
    <row r="50" spans="2:14" ht="15">
      <c r="B50" s="65"/>
      <c r="C50" s="66"/>
      <c r="D50" s="68" t="s">
        <v>88</v>
      </c>
      <c r="E50" s="67"/>
      <c r="F50" s="67"/>
      <c r="G50" s="165"/>
      <c r="H50" s="227">
        <v>0</v>
      </c>
      <c r="I50" s="228">
        <v>0</v>
      </c>
      <c r="J50" s="40">
        <f t="shared" si="0"/>
        <v>0</v>
      </c>
      <c r="K50" s="227">
        <v>0</v>
      </c>
      <c r="L50" s="228">
        <v>0</v>
      </c>
      <c r="M50" s="40">
        <f t="shared" si="1"/>
        <v>0</v>
      </c>
      <c r="N50" s="89"/>
    </row>
    <row r="51" spans="2:14" ht="15">
      <c r="B51" s="65"/>
      <c r="C51" s="66"/>
      <c r="D51" s="68" t="s">
        <v>89</v>
      </c>
      <c r="E51" s="67"/>
      <c r="F51" s="67"/>
      <c r="G51" s="165"/>
      <c r="H51" s="227">
        <v>0</v>
      </c>
      <c r="I51" s="228">
        <v>0</v>
      </c>
      <c r="J51" s="40">
        <f t="shared" si="0"/>
        <v>0</v>
      </c>
      <c r="K51" s="227">
        <v>0</v>
      </c>
      <c r="L51" s="228">
        <v>0</v>
      </c>
      <c r="M51" s="40">
        <f t="shared" si="1"/>
        <v>0</v>
      </c>
      <c r="N51" s="89"/>
    </row>
    <row r="52" spans="2:14" ht="15">
      <c r="B52" s="65"/>
      <c r="C52" s="66" t="s">
        <v>9</v>
      </c>
      <c r="D52" s="70" t="s">
        <v>90</v>
      </c>
      <c r="E52" s="67"/>
      <c r="F52" s="67"/>
      <c r="G52" s="159"/>
      <c r="H52" s="215">
        <v>0</v>
      </c>
      <c r="I52" s="216">
        <v>0</v>
      </c>
      <c r="J52" s="40">
        <f t="shared" si="0"/>
        <v>0</v>
      </c>
      <c r="K52" s="215">
        <v>0</v>
      </c>
      <c r="L52" s="216">
        <v>0</v>
      </c>
      <c r="M52" s="40">
        <f t="shared" si="1"/>
        <v>0</v>
      </c>
      <c r="N52" s="89"/>
    </row>
    <row r="53" spans="2:14" ht="15">
      <c r="B53" s="65"/>
      <c r="C53" s="72" t="s">
        <v>21</v>
      </c>
      <c r="D53" s="67" t="s">
        <v>91</v>
      </c>
      <c r="E53" s="67"/>
      <c r="F53" s="67"/>
      <c r="G53" s="159"/>
      <c r="H53" s="215">
        <v>0</v>
      </c>
      <c r="I53" s="216">
        <v>0</v>
      </c>
      <c r="J53" s="40">
        <f t="shared" si="0"/>
        <v>0</v>
      </c>
      <c r="K53" s="215">
        <v>0</v>
      </c>
      <c r="L53" s="216">
        <v>0</v>
      </c>
      <c r="M53" s="40">
        <f t="shared" si="1"/>
        <v>0</v>
      </c>
      <c r="N53" s="89"/>
    </row>
    <row r="54" spans="2:14" ht="1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5">
        <v>0</v>
      </c>
      <c r="I54" s="216">
        <v>0</v>
      </c>
      <c r="J54" s="40">
        <f t="shared" si="0"/>
        <v>0</v>
      </c>
      <c r="K54" s="215">
        <v>0</v>
      </c>
      <c r="L54" s="216">
        <v>0</v>
      </c>
      <c r="M54" s="40">
        <f t="shared" si="1"/>
        <v>0</v>
      </c>
      <c r="N54" s="89"/>
    </row>
    <row r="55" spans="2:14" ht="1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0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">
      <c r="B56" s="65"/>
      <c r="C56" s="70"/>
      <c r="D56" s="67" t="s">
        <v>93</v>
      </c>
      <c r="E56" s="67"/>
      <c r="F56" s="67"/>
      <c r="G56" s="164"/>
      <c r="H56" s="225">
        <v>0</v>
      </c>
      <c r="I56" s="226">
        <v>0</v>
      </c>
      <c r="J56" s="40">
        <f t="shared" si="0"/>
        <v>0</v>
      </c>
      <c r="K56" s="225">
        <v>0</v>
      </c>
      <c r="L56" s="226">
        <v>0</v>
      </c>
      <c r="M56" s="40">
        <f t="shared" si="1"/>
        <v>0</v>
      </c>
      <c r="N56" s="89"/>
    </row>
    <row r="57" spans="2:14" ht="15">
      <c r="B57" s="65"/>
      <c r="C57" s="70"/>
      <c r="D57" s="67" t="s">
        <v>94</v>
      </c>
      <c r="E57" s="67"/>
      <c r="F57" s="67"/>
      <c r="G57" s="165"/>
      <c r="H57" s="227">
        <v>0</v>
      </c>
      <c r="I57" s="228">
        <v>0</v>
      </c>
      <c r="J57" s="40">
        <f t="shared" si="0"/>
        <v>0</v>
      </c>
      <c r="K57" s="227">
        <v>0</v>
      </c>
      <c r="L57" s="228">
        <v>0</v>
      </c>
      <c r="M57" s="40">
        <f t="shared" si="1"/>
        <v>0</v>
      </c>
      <c r="N57" s="89"/>
    </row>
    <row r="58" spans="1:14" s="38" customFormat="1" ht="15.7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76788892</v>
      </c>
      <c r="I58" s="51">
        <f>I59+I60</f>
        <v>0</v>
      </c>
      <c r="J58" s="39">
        <f>H58+I58</f>
        <v>76788892</v>
      </c>
      <c r="K58" s="50">
        <f>K59+K60</f>
        <v>50263039</v>
      </c>
      <c r="L58" s="51">
        <f>L59+L60</f>
        <v>0</v>
      </c>
      <c r="M58" s="39">
        <f>K58+L58</f>
        <v>50263039</v>
      </c>
      <c r="N58" s="94"/>
    </row>
    <row r="59" spans="2:14" ht="15">
      <c r="B59" s="65"/>
      <c r="C59" s="66" t="s">
        <v>5</v>
      </c>
      <c r="D59" s="68" t="s">
        <v>96</v>
      </c>
      <c r="E59" s="67"/>
      <c r="F59" s="67"/>
      <c r="G59" s="159"/>
      <c r="H59" s="215">
        <v>29653495</v>
      </c>
      <c r="I59" s="216">
        <v>0</v>
      </c>
      <c r="J59" s="40">
        <f>H59+I59</f>
        <v>29653495</v>
      </c>
      <c r="K59" s="215">
        <v>31276425</v>
      </c>
      <c r="L59" s="216">
        <v>0</v>
      </c>
      <c r="M59" s="40">
        <f>K59+L59</f>
        <v>31276425</v>
      </c>
      <c r="N59" s="89"/>
    </row>
    <row r="60" spans="2:14" ht="15">
      <c r="B60" s="65"/>
      <c r="C60" s="66" t="s">
        <v>7</v>
      </c>
      <c r="D60" s="68" t="s">
        <v>97</v>
      </c>
      <c r="E60" s="67"/>
      <c r="F60" s="67"/>
      <c r="G60" s="159"/>
      <c r="H60" s="215">
        <v>47135397</v>
      </c>
      <c r="I60" s="216">
        <v>0</v>
      </c>
      <c r="J60" s="40">
        <f>H60+I60</f>
        <v>47135397</v>
      </c>
      <c r="K60" s="215">
        <v>18986614</v>
      </c>
      <c r="L60" s="216">
        <v>0</v>
      </c>
      <c r="M60" s="40">
        <f>K60+L60</f>
        <v>18986614</v>
      </c>
      <c r="N60" s="89"/>
    </row>
    <row r="61" spans="2:14" ht="1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5.7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518440212</v>
      </c>
      <c r="I62" s="57">
        <f>I58+I44+I43+I38+I37+I36+I35+I32+I28+I24+I23+I17+I16+I9</f>
        <v>1129809748</v>
      </c>
      <c r="J62" s="46">
        <f>H62+I62</f>
        <v>1648249960</v>
      </c>
      <c r="K62" s="56">
        <f>K58+K44+K43+K38+K37+K36+K35+K32+K28+K24+K17+K16+K9+K23</f>
        <v>445129971</v>
      </c>
      <c r="L62" s="57">
        <f>L58+L44+L43+L38+L37+L36+L35+L32+L28+L24+L23+L17+L16+L9</f>
        <v>632099233</v>
      </c>
      <c r="M62" s="46">
        <f>K62+L62</f>
        <v>1077229204</v>
      </c>
      <c r="N62" s="94"/>
    </row>
    <row r="63" spans="2:14" ht="15.75" thickTop="1">
      <c r="B63" s="58"/>
      <c r="C63" s="59"/>
      <c r="D63" s="60"/>
      <c r="E63" s="60"/>
      <c r="F63" s="61"/>
      <c r="G63" s="166"/>
      <c r="H63" s="229"/>
      <c r="I63" s="6"/>
      <c r="J63" s="45"/>
      <c r="K63" s="229"/>
      <c r="L63" s="6"/>
      <c r="M63" s="45"/>
      <c r="N63" s="89"/>
    </row>
    <row r="64" spans="2:14" ht="15">
      <c r="B64" s="65"/>
      <c r="C64" s="70" t="s">
        <v>184</v>
      </c>
      <c r="D64" s="67"/>
      <c r="E64" s="67"/>
      <c r="F64" s="73"/>
      <c r="G64" s="166" t="s">
        <v>183</v>
      </c>
      <c r="H64" s="229"/>
      <c r="I64" s="6"/>
      <c r="J64" s="45"/>
      <c r="K64" s="229"/>
      <c r="L64" s="6"/>
      <c r="M64" s="45"/>
      <c r="N64" s="89"/>
    </row>
    <row r="65" spans="2:14" ht="15">
      <c r="B65" s="65"/>
      <c r="C65" s="70"/>
      <c r="D65" s="67"/>
      <c r="E65" s="67"/>
      <c r="F65" s="73"/>
      <c r="G65" s="166"/>
      <c r="H65" s="229"/>
      <c r="I65" s="6"/>
      <c r="J65" s="45"/>
      <c r="K65" s="229"/>
      <c r="L65" s="6"/>
      <c r="M65" s="45"/>
      <c r="N65" s="89"/>
    </row>
    <row r="66" spans="2:14" ht="15.7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30">
        <v>26594167</v>
      </c>
      <c r="I66" s="231">
        <v>38708189</v>
      </c>
      <c r="J66" s="47">
        <f>H66+I66</f>
        <v>65302356</v>
      </c>
      <c r="K66" s="230">
        <v>23002583</v>
      </c>
      <c r="L66" s="231">
        <v>20160606</v>
      </c>
      <c r="M66" s="47">
        <f>K66+L66</f>
        <v>43163189</v>
      </c>
      <c r="N66" s="89"/>
    </row>
    <row r="67" spans="2:14" ht="15.7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30">
        <v>49855535</v>
      </c>
      <c r="I67" s="231">
        <v>0</v>
      </c>
      <c r="J67" s="47">
        <f>H67+I67</f>
        <v>49855535</v>
      </c>
      <c r="K67" s="230">
        <v>50954689</v>
      </c>
      <c r="L67" s="231">
        <v>0</v>
      </c>
      <c r="M67" s="47">
        <f>K67+L67</f>
        <v>50954689</v>
      </c>
      <c r="N67" s="89"/>
    </row>
    <row r="68" spans="2:14" ht="15.7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30">
        <v>0</v>
      </c>
      <c r="I68" s="231">
        <v>0</v>
      </c>
      <c r="J68" s="47">
        <f>H68+I68</f>
        <v>0</v>
      </c>
      <c r="K68" s="230">
        <v>0</v>
      </c>
      <c r="L68" s="231">
        <v>0</v>
      </c>
      <c r="M68" s="47">
        <f>K68+L68</f>
        <v>0</v>
      </c>
      <c r="N68" s="89"/>
    </row>
    <row r="69" spans="2:14" ht="15.75" thickBot="1">
      <c r="B69" s="65" t="s">
        <v>16</v>
      </c>
      <c r="C69" s="70" t="s">
        <v>159</v>
      </c>
      <c r="D69" s="67"/>
      <c r="E69" s="67"/>
      <c r="F69" s="73"/>
      <c r="G69" s="168"/>
      <c r="H69" s="230">
        <v>473747810</v>
      </c>
      <c r="I69" s="232">
        <v>1428733064</v>
      </c>
      <c r="J69" s="48">
        <f>H69+I69</f>
        <v>1902480874</v>
      </c>
      <c r="K69" s="230">
        <v>411363866</v>
      </c>
      <c r="L69" s="232">
        <v>918563443</v>
      </c>
      <c r="M69" s="48">
        <f>K69+L69</f>
        <v>1329927309</v>
      </c>
      <c r="N69" s="89"/>
    </row>
    <row r="70" spans="1:14" s="38" customFormat="1" ht="15.7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550197512</v>
      </c>
      <c r="I70" s="57">
        <f>I66+I67+I68+I69</f>
        <v>1467441253</v>
      </c>
      <c r="J70" s="49">
        <f>H70+I70</f>
        <v>2017638765</v>
      </c>
      <c r="K70" s="56">
        <f>K66+K67+K68+K69</f>
        <v>485321138</v>
      </c>
      <c r="L70" s="57">
        <f>L66+L67+L68+L69</f>
        <v>938724049</v>
      </c>
      <c r="M70" s="46">
        <f>K70+L70</f>
        <v>1424045187</v>
      </c>
      <c r="N70" s="94"/>
    </row>
    <row r="71" spans="2:14" ht="15.7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5.7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5.7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E20" sqref="E2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5.75" thickBot="1">
      <c r="J1" s="3"/>
    </row>
    <row r="2" spans="2:10" ht="16.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5.7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">
      <c r="A4" s="4"/>
      <c r="B4" s="14"/>
      <c r="C4" s="15"/>
      <c r="D4" s="249" t="str">
        <f>Pasifler!F3</f>
        <v>KIBRIS KAPİTALBANK LTD.</v>
      </c>
      <c r="E4" s="253"/>
      <c r="F4" s="253"/>
      <c r="G4" s="16"/>
      <c r="H4" s="67"/>
      <c r="I4" s="67"/>
      <c r="J4" s="180"/>
    </row>
    <row r="5" spans="2:10" ht="15">
      <c r="B5" s="14"/>
      <c r="C5" s="15"/>
      <c r="D5" s="253" t="s">
        <v>227</v>
      </c>
      <c r="E5" s="253"/>
      <c r="F5" s="253"/>
      <c r="G5" s="17"/>
      <c r="H5" s="67"/>
      <c r="I5" s="67"/>
      <c r="J5" s="180"/>
    </row>
    <row r="6" spans="2:10" ht="15">
      <c r="B6" s="14"/>
      <c r="C6" s="15"/>
      <c r="D6" s="254" t="s">
        <v>228</v>
      </c>
      <c r="E6" s="254"/>
      <c r="F6" s="254"/>
      <c r="G6" s="17"/>
      <c r="H6" s="67"/>
      <c r="I6" s="67"/>
      <c r="J6" s="180"/>
    </row>
    <row r="7" spans="2:10" ht="1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5.75" thickBot="1">
      <c r="B8" s="14"/>
      <c r="C8" s="15"/>
      <c r="D8" s="20"/>
      <c r="E8" s="15"/>
      <c r="F8" s="15"/>
      <c r="G8" s="19"/>
      <c r="H8" s="148" t="str">
        <f>Aktifler!I7</f>
        <v>(31.12.2018)</v>
      </c>
      <c r="I8" s="148" t="str">
        <f>Aktifler!L7</f>
        <v>(31.12.2017)</v>
      </c>
      <c r="J8" s="182"/>
    </row>
    <row r="9" spans="2:10" ht="15.7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5.7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138772972</v>
      </c>
      <c r="I10" s="31">
        <f>I11+I19+I20+I25+I28</f>
        <v>98196161</v>
      </c>
      <c r="J10" s="180"/>
    </row>
    <row r="11" spans="2:10" ht="1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114657564</v>
      </c>
      <c r="I11" s="32">
        <f>I12+I15+I18</f>
        <v>90655488</v>
      </c>
      <c r="J11" s="180"/>
    </row>
    <row r="12" spans="2:10" ht="15">
      <c r="B12" s="14"/>
      <c r="C12" s="22"/>
      <c r="D12" s="15" t="s">
        <v>100</v>
      </c>
      <c r="E12" s="15"/>
      <c r="F12" s="15"/>
      <c r="G12" s="171"/>
      <c r="H12" s="33">
        <f>H13+H14</f>
        <v>47013650</v>
      </c>
      <c r="I12" s="33">
        <f>I13+I14</f>
        <v>43408622</v>
      </c>
      <c r="J12" s="180"/>
    </row>
    <row r="13" spans="2:10" ht="15">
      <c r="B13" s="14"/>
      <c r="C13" s="22"/>
      <c r="D13" s="15" t="s">
        <v>101</v>
      </c>
      <c r="E13" s="15"/>
      <c r="F13" s="15"/>
      <c r="G13" s="172"/>
      <c r="H13" s="233">
        <v>32961940</v>
      </c>
      <c r="I13" s="233">
        <v>30345481</v>
      </c>
      <c r="J13" s="180"/>
    </row>
    <row r="14" spans="2:10" ht="15">
      <c r="B14" s="14"/>
      <c r="C14" s="22"/>
      <c r="D14" s="15" t="s">
        <v>102</v>
      </c>
      <c r="E14" s="15"/>
      <c r="F14" s="15"/>
      <c r="G14" s="172"/>
      <c r="H14" s="233">
        <v>14051710</v>
      </c>
      <c r="I14" s="233">
        <v>13063141</v>
      </c>
      <c r="J14" s="4"/>
    </row>
    <row r="15" spans="2:10" ht="15">
      <c r="B15" s="14"/>
      <c r="C15" s="22"/>
      <c r="D15" s="23" t="s">
        <v>103</v>
      </c>
      <c r="E15" s="15"/>
      <c r="F15" s="15"/>
      <c r="G15" s="171"/>
      <c r="H15" s="33">
        <f>H16+H17</f>
        <v>67340830</v>
      </c>
      <c r="I15" s="33">
        <f>I16+I17</f>
        <v>47062834</v>
      </c>
      <c r="J15" s="180"/>
    </row>
    <row r="16" spans="2:10" ht="15">
      <c r="B16" s="14"/>
      <c r="C16" s="22"/>
      <c r="D16" s="15" t="s">
        <v>101</v>
      </c>
      <c r="E16" s="15"/>
      <c r="F16" s="15"/>
      <c r="G16" s="172"/>
      <c r="H16" s="233">
        <v>20722697</v>
      </c>
      <c r="I16" s="233">
        <v>15323612</v>
      </c>
      <c r="J16" s="180"/>
    </row>
    <row r="17" spans="2:10" ht="15">
      <c r="B17" s="14"/>
      <c r="C17" s="22"/>
      <c r="D17" s="15" t="s">
        <v>102</v>
      </c>
      <c r="E17" s="15"/>
      <c r="F17" s="15"/>
      <c r="G17" s="172"/>
      <c r="H17" s="233">
        <v>46618133</v>
      </c>
      <c r="I17" s="233">
        <v>31739222</v>
      </c>
      <c r="J17" s="180"/>
    </row>
    <row r="18" spans="2:10" ht="15">
      <c r="B18" s="14"/>
      <c r="C18" s="22"/>
      <c r="D18" s="15" t="s">
        <v>104</v>
      </c>
      <c r="E18" s="15"/>
      <c r="F18" s="15"/>
      <c r="G18" s="171"/>
      <c r="H18" s="234">
        <v>303084</v>
      </c>
      <c r="I18" s="234">
        <v>184032</v>
      </c>
      <c r="J18" s="180"/>
    </row>
    <row r="19" spans="2:10" ht="15">
      <c r="B19" s="14"/>
      <c r="C19" s="18" t="s">
        <v>7</v>
      </c>
      <c r="D19" s="15" t="s">
        <v>105</v>
      </c>
      <c r="E19" s="15"/>
      <c r="F19" s="15"/>
      <c r="G19" s="170"/>
      <c r="H19" s="235">
        <v>1830462</v>
      </c>
      <c r="I19" s="235">
        <v>759032</v>
      </c>
      <c r="J19" s="180"/>
    </row>
    <row r="20" spans="2:10" ht="1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19910006</v>
      </c>
      <c r="I20" s="32">
        <f>I21+I22+I23+I24</f>
        <v>5409147</v>
      </c>
      <c r="J20" s="180"/>
    </row>
    <row r="21" spans="2:10" ht="15">
      <c r="B21" s="14"/>
      <c r="C21" s="22"/>
      <c r="D21" s="15" t="s">
        <v>149</v>
      </c>
      <c r="E21" s="15"/>
      <c r="F21" s="15"/>
      <c r="G21" s="171"/>
      <c r="H21" s="236">
        <v>4259849</v>
      </c>
      <c r="I21" s="236">
        <v>3010091</v>
      </c>
      <c r="J21" s="180"/>
    </row>
    <row r="22" spans="2:10" ht="15">
      <c r="B22" s="14"/>
      <c r="C22" s="22"/>
      <c r="D22" s="15" t="s">
        <v>107</v>
      </c>
      <c r="E22" s="15"/>
      <c r="F22" s="15"/>
      <c r="G22" s="171"/>
      <c r="H22" s="236">
        <v>1181773</v>
      </c>
      <c r="I22" s="236">
        <v>167</v>
      </c>
      <c r="J22" s="180"/>
    </row>
    <row r="23" spans="2:10" ht="15">
      <c r="B23" s="14"/>
      <c r="C23" s="22"/>
      <c r="D23" s="15" t="s">
        <v>108</v>
      </c>
      <c r="E23" s="15"/>
      <c r="F23" s="15"/>
      <c r="G23" s="171"/>
      <c r="H23" s="236">
        <v>14468384</v>
      </c>
      <c r="I23" s="236">
        <v>2398889</v>
      </c>
      <c r="J23" s="180"/>
    </row>
    <row r="24" spans="2:10" ht="15">
      <c r="B24" s="14"/>
      <c r="C24" s="18"/>
      <c r="D24" s="22" t="s">
        <v>222</v>
      </c>
      <c r="E24" s="15"/>
      <c r="F24" s="15"/>
      <c r="G24" s="171"/>
      <c r="H24" s="236">
        <v>0</v>
      </c>
      <c r="I24" s="236">
        <v>0</v>
      </c>
      <c r="J24" s="180"/>
    </row>
    <row r="25" spans="2:10" ht="1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2374940</v>
      </c>
      <c r="I25" s="32">
        <f>I26+I27</f>
        <v>1372494</v>
      </c>
      <c r="J25" s="180"/>
    </row>
    <row r="26" spans="2:10" ht="15">
      <c r="B26" s="14"/>
      <c r="C26" s="18"/>
      <c r="D26" s="15" t="s">
        <v>220</v>
      </c>
      <c r="E26" s="15"/>
      <c r="F26" s="15"/>
      <c r="G26" s="171"/>
      <c r="H26" s="236">
        <v>573220</v>
      </c>
      <c r="I26" s="236">
        <v>514236</v>
      </c>
      <c r="J26" s="180"/>
    </row>
    <row r="27" spans="2:10" ht="15">
      <c r="B27" s="14"/>
      <c r="C27" s="22"/>
      <c r="D27" s="15" t="s">
        <v>221</v>
      </c>
      <c r="E27" s="15"/>
      <c r="F27" s="15"/>
      <c r="G27" s="171"/>
      <c r="H27" s="236">
        <v>1801720</v>
      </c>
      <c r="I27" s="236">
        <v>858258</v>
      </c>
      <c r="J27" s="180"/>
    </row>
    <row r="28" spans="2:10" ht="1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35">
        <v>0</v>
      </c>
      <c r="I28" s="235">
        <v>0</v>
      </c>
      <c r="J28" s="180"/>
    </row>
    <row r="29" spans="2:10" ht="1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5.7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79961093</v>
      </c>
      <c r="I30" s="31">
        <f>I31+I37+I44+I45+I50+I51</f>
        <v>52011578</v>
      </c>
      <c r="J30" s="180"/>
    </row>
    <row r="31" spans="2:10" ht="1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41553878</v>
      </c>
      <c r="I31" s="32">
        <f>I32+I33+I34+I35+I36</f>
        <v>31189724</v>
      </c>
      <c r="J31" s="180"/>
    </row>
    <row r="32" spans="2:10" ht="15">
      <c r="B32" s="14"/>
      <c r="C32" s="22"/>
      <c r="D32" s="23" t="s">
        <v>111</v>
      </c>
      <c r="E32" s="15"/>
      <c r="F32" s="15"/>
      <c r="G32" s="171"/>
      <c r="H32" s="236">
        <v>33357718</v>
      </c>
      <c r="I32" s="236">
        <v>27370217</v>
      </c>
      <c r="J32" s="180"/>
    </row>
    <row r="33" spans="2:10" ht="15">
      <c r="B33" s="14"/>
      <c r="C33" s="22"/>
      <c r="D33" s="23" t="s">
        <v>150</v>
      </c>
      <c r="E33" s="15"/>
      <c r="F33" s="15"/>
      <c r="G33" s="171"/>
      <c r="H33" s="236">
        <v>1304528</v>
      </c>
      <c r="I33" s="236">
        <v>830221</v>
      </c>
      <c r="J33" s="180"/>
    </row>
    <row r="34" spans="2:10" ht="15">
      <c r="B34" s="14"/>
      <c r="C34" s="22"/>
      <c r="D34" s="23" t="s">
        <v>151</v>
      </c>
      <c r="E34" s="15"/>
      <c r="F34" s="15"/>
      <c r="G34" s="171"/>
      <c r="H34" s="236">
        <v>6798207</v>
      </c>
      <c r="I34" s="236">
        <v>2989286</v>
      </c>
      <c r="J34" s="180"/>
    </row>
    <row r="35" spans="2:10" ht="15">
      <c r="B35" s="14"/>
      <c r="C35" s="22"/>
      <c r="D35" s="23" t="s">
        <v>152</v>
      </c>
      <c r="E35" s="15"/>
      <c r="F35" s="15"/>
      <c r="G35" s="171"/>
      <c r="H35" s="236">
        <v>0</v>
      </c>
      <c r="I35" s="236">
        <v>0</v>
      </c>
      <c r="J35" s="180"/>
    </row>
    <row r="36" spans="2:10" ht="15">
      <c r="B36" s="14"/>
      <c r="C36" s="22"/>
      <c r="D36" s="23" t="s">
        <v>153</v>
      </c>
      <c r="E36" s="15"/>
      <c r="F36" s="15"/>
      <c r="G36" s="171"/>
      <c r="H36" s="236">
        <v>93425</v>
      </c>
      <c r="I36" s="236">
        <v>0</v>
      </c>
      <c r="J36" s="180"/>
    </row>
    <row r="37" spans="2:10" ht="1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38353673</v>
      </c>
      <c r="I37" s="32">
        <f>I38+I39+I40+I41+I42+I43</f>
        <v>20821854</v>
      </c>
      <c r="J37" s="180"/>
    </row>
    <row r="38" spans="2:10" ht="15">
      <c r="B38" s="14"/>
      <c r="C38" s="22"/>
      <c r="D38" s="23" t="s">
        <v>111</v>
      </c>
      <c r="E38" s="15"/>
      <c r="F38" s="15"/>
      <c r="G38" s="171"/>
      <c r="H38" s="236">
        <v>27648561</v>
      </c>
      <c r="I38" s="236">
        <v>15079762</v>
      </c>
      <c r="J38" s="180"/>
    </row>
    <row r="39" spans="2:10" ht="15">
      <c r="B39" s="14"/>
      <c r="C39" s="22"/>
      <c r="D39" s="23" t="s">
        <v>150</v>
      </c>
      <c r="E39" s="15"/>
      <c r="F39" s="15"/>
      <c r="G39" s="171"/>
      <c r="H39" s="236">
        <v>285673</v>
      </c>
      <c r="I39" s="236">
        <v>72023</v>
      </c>
      <c r="J39" s="180"/>
    </row>
    <row r="40" spans="2:10" ht="15">
      <c r="B40" s="14"/>
      <c r="C40" s="22"/>
      <c r="D40" s="23" t="s">
        <v>151</v>
      </c>
      <c r="E40" s="15"/>
      <c r="F40" s="15"/>
      <c r="G40" s="171"/>
      <c r="H40" s="236">
        <v>8892303</v>
      </c>
      <c r="I40" s="236">
        <v>4174511</v>
      </c>
      <c r="J40" s="180"/>
    </row>
    <row r="41" spans="2:10" ht="15">
      <c r="B41" s="14"/>
      <c r="C41" s="22"/>
      <c r="D41" s="23" t="s">
        <v>152</v>
      </c>
      <c r="E41" s="15"/>
      <c r="F41" s="15"/>
      <c r="G41" s="171"/>
      <c r="H41" s="236">
        <v>85885</v>
      </c>
      <c r="I41" s="236">
        <v>70689</v>
      </c>
      <c r="J41" s="180"/>
    </row>
    <row r="42" spans="2:10" ht="15">
      <c r="B42" s="14"/>
      <c r="C42" s="22"/>
      <c r="D42" s="23" t="s">
        <v>153</v>
      </c>
      <c r="E42" s="15"/>
      <c r="F42" s="15"/>
      <c r="G42" s="171"/>
      <c r="H42" s="236">
        <v>1441251</v>
      </c>
      <c r="I42" s="236">
        <v>1424869</v>
      </c>
      <c r="J42" s="180"/>
    </row>
    <row r="43" spans="2:10" ht="15">
      <c r="B43" s="14"/>
      <c r="C43" s="22"/>
      <c r="D43" s="23" t="s">
        <v>163</v>
      </c>
      <c r="E43" s="15"/>
      <c r="F43" s="15"/>
      <c r="G43" s="171"/>
      <c r="H43" s="236">
        <v>0</v>
      </c>
      <c r="I43" s="236">
        <v>0</v>
      </c>
      <c r="J43" s="180"/>
    </row>
    <row r="44" spans="2:10" ht="15">
      <c r="B44" s="14"/>
      <c r="C44" s="18" t="s">
        <v>9</v>
      </c>
      <c r="D44" s="22" t="s">
        <v>223</v>
      </c>
      <c r="E44" s="15"/>
      <c r="F44" s="15"/>
      <c r="G44" s="170"/>
      <c r="H44" s="235">
        <v>0</v>
      </c>
      <c r="I44" s="235">
        <v>0</v>
      </c>
      <c r="J44" s="180"/>
    </row>
    <row r="45" spans="2:10" ht="1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53542</v>
      </c>
      <c r="I45" s="32">
        <f>I46+I47+I48+I49</f>
        <v>0</v>
      </c>
      <c r="J45" s="180"/>
    </row>
    <row r="46" spans="2:10" ht="15">
      <c r="B46" s="14"/>
      <c r="C46" s="22"/>
      <c r="D46" s="23" t="s">
        <v>154</v>
      </c>
      <c r="E46" s="15"/>
      <c r="F46" s="15"/>
      <c r="G46" s="171"/>
      <c r="H46" s="236">
        <v>53542</v>
      </c>
      <c r="I46" s="236">
        <v>0</v>
      </c>
      <c r="J46" s="180"/>
    </row>
    <row r="47" spans="2:10" ht="15">
      <c r="B47" s="14"/>
      <c r="C47" s="22"/>
      <c r="D47" s="23" t="s">
        <v>113</v>
      </c>
      <c r="E47" s="15"/>
      <c r="F47" s="15"/>
      <c r="G47" s="171"/>
      <c r="H47" s="236">
        <v>0</v>
      </c>
      <c r="I47" s="236">
        <v>0</v>
      </c>
      <c r="J47" s="180"/>
    </row>
    <row r="48" spans="2:10" ht="15">
      <c r="B48" s="14"/>
      <c r="C48" s="22"/>
      <c r="D48" s="23" t="s">
        <v>114</v>
      </c>
      <c r="E48" s="15"/>
      <c r="F48" s="15"/>
      <c r="G48" s="171"/>
      <c r="H48" s="236">
        <v>0</v>
      </c>
      <c r="I48" s="236">
        <v>0</v>
      </c>
      <c r="J48" s="180"/>
    </row>
    <row r="49" spans="2:10" ht="15">
      <c r="B49" s="14"/>
      <c r="C49" s="22"/>
      <c r="D49" s="23" t="s">
        <v>115</v>
      </c>
      <c r="E49" s="15"/>
      <c r="F49" s="15"/>
      <c r="G49" s="171"/>
      <c r="H49" s="236">
        <v>0</v>
      </c>
      <c r="I49" s="236">
        <v>0</v>
      </c>
      <c r="J49" s="180"/>
    </row>
    <row r="50" spans="2:10" ht="15">
      <c r="B50" s="14"/>
      <c r="C50" s="18" t="s">
        <v>55</v>
      </c>
      <c r="D50" s="15" t="s">
        <v>116</v>
      </c>
      <c r="E50" s="15"/>
      <c r="F50" s="15"/>
      <c r="G50" s="170"/>
      <c r="H50" s="235">
        <v>0</v>
      </c>
      <c r="I50" s="235">
        <v>0</v>
      </c>
      <c r="J50" s="180"/>
    </row>
    <row r="51" spans="2:10" ht="1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35">
        <v>0</v>
      </c>
      <c r="I51" s="235">
        <v>0</v>
      </c>
      <c r="J51" s="180"/>
    </row>
    <row r="52" spans="2:10" ht="1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5.7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58811879</v>
      </c>
      <c r="I53" s="35">
        <f>I10-I30</f>
        <v>46184583</v>
      </c>
      <c r="J53" s="180"/>
    </row>
    <row r="54" spans="2:10" ht="15.7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5.7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53525401</v>
      </c>
      <c r="I55" s="31">
        <f>I56+I60+I61+I62+I63+I64</f>
        <v>35821176</v>
      </c>
      <c r="J55" s="180"/>
    </row>
    <row r="56" spans="2:10" ht="1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21190631</v>
      </c>
      <c r="I56" s="32">
        <f>I57+I58+I59</f>
        <v>19693175</v>
      </c>
      <c r="J56" s="180"/>
    </row>
    <row r="57" spans="2:10" ht="15">
      <c r="B57" s="14"/>
      <c r="C57" s="22"/>
      <c r="D57" s="15" t="s">
        <v>119</v>
      </c>
      <c r="E57" s="15"/>
      <c r="F57" s="15"/>
      <c r="G57" s="171"/>
      <c r="H57" s="236">
        <v>13376422</v>
      </c>
      <c r="I57" s="236">
        <v>14055265</v>
      </c>
      <c r="J57" s="180"/>
    </row>
    <row r="58" spans="2:10" ht="15">
      <c r="B58" s="14"/>
      <c r="C58" s="22"/>
      <c r="D58" s="15" t="s">
        <v>120</v>
      </c>
      <c r="E58" s="15"/>
      <c r="F58" s="15"/>
      <c r="G58" s="171"/>
      <c r="H58" s="236">
        <v>1135564</v>
      </c>
      <c r="I58" s="236">
        <v>960418</v>
      </c>
      <c r="J58" s="180"/>
    </row>
    <row r="59" spans="2:10" ht="15">
      <c r="B59" s="14"/>
      <c r="C59" s="22"/>
      <c r="D59" s="15" t="s">
        <v>121</v>
      </c>
      <c r="E59" s="15"/>
      <c r="F59" s="15"/>
      <c r="G59" s="171"/>
      <c r="H59" s="236">
        <v>6678645</v>
      </c>
      <c r="I59" s="236">
        <v>4677492</v>
      </c>
      <c r="J59" s="180"/>
    </row>
    <row r="60" spans="2:10" ht="15">
      <c r="B60" s="14"/>
      <c r="C60" s="18" t="s">
        <v>7</v>
      </c>
      <c r="D60" s="23" t="s">
        <v>122</v>
      </c>
      <c r="E60" s="15"/>
      <c r="F60" s="15"/>
      <c r="G60" s="170"/>
      <c r="H60" s="235">
        <v>0</v>
      </c>
      <c r="I60" s="235">
        <v>0</v>
      </c>
      <c r="J60" s="180"/>
    </row>
    <row r="61" spans="2:10" ht="15">
      <c r="B61" s="14"/>
      <c r="C61" s="18" t="s">
        <v>9</v>
      </c>
      <c r="D61" s="15" t="s">
        <v>123</v>
      </c>
      <c r="E61" s="15"/>
      <c r="F61" s="15"/>
      <c r="G61" s="170"/>
      <c r="H61" s="235">
        <v>24942017</v>
      </c>
      <c r="I61" s="235">
        <v>8919056</v>
      </c>
      <c r="J61" s="180"/>
    </row>
    <row r="62" spans="2:10" ht="15">
      <c r="B62" s="14"/>
      <c r="C62" s="18" t="s">
        <v>21</v>
      </c>
      <c r="D62" s="23" t="s">
        <v>124</v>
      </c>
      <c r="E62" s="15"/>
      <c r="F62" s="15"/>
      <c r="G62" s="170"/>
      <c r="H62" s="235">
        <v>0</v>
      </c>
      <c r="I62" s="235">
        <v>0</v>
      </c>
      <c r="J62" s="180"/>
    </row>
    <row r="63" spans="2:10" ht="15">
      <c r="B63" s="14"/>
      <c r="C63" s="18" t="s">
        <v>55</v>
      </c>
      <c r="D63" s="15" t="s">
        <v>125</v>
      </c>
      <c r="E63" s="15"/>
      <c r="F63" s="15"/>
      <c r="G63" s="170"/>
      <c r="H63" s="235">
        <v>0</v>
      </c>
      <c r="I63" s="235">
        <v>0</v>
      </c>
      <c r="J63" s="180"/>
    </row>
    <row r="64" spans="2:10" ht="1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35">
        <v>7392753</v>
      </c>
      <c r="I64" s="235">
        <v>7208945</v>
      </c>
      <c r="J64" s="180"/>
    </row>
    <row r="65" spans="2:10" ht="1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5.7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72904861</v>
      </c>
      <c r="I66" s="31">
        <f>I67+I71+I72+I73+I74+I75+I76+I77+I78+I79+I80+I81</f>
        <v>40974261</v>
      </c>
      <c r="J66" s="180"/>
    </row>
    <row r="67" spans="2:10" ht="1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95085</v>
      </c>
      <c r="I67" s="32">
        <f>I68+I69+I70</f>
        <v>108650</v>
      </c>
      <c r="J67" s="180"/>
    </row>
    <row r="68" spans="2:10" ht="15">
      <c r="B68" s="14"/>
      <c r="C68" s="22"/>
      <c r="D68" s="23" t="s">
        <v>127</v>
      </c>
      <c r="E68" s="15"/>
      <c r="F68" s="15"/>
      <c r="G68" s="171"/>
      <c r="H68" s="236">
        <v>0</v>
      </c>
      <c r="I68" s="236">
        <v>0</v>
      </c>
      <c r="J68" s="180"/>
    </row>
    <row r="69" spans="2:10" ht="15">
      <c r="B69" s="14"/>
      <c r="C69" s="22"/>
      <c r="D69" s="23" t="s">
        <v>128</v>
      </c>
      <c r="E69" s="15"/>
      <c r="F69" s="15"/>
      <c r="G69" s="171"/>
      <c r="H69" s="236">
        <v>0</v>
      </c>
      <c r="I69" s="236">
        <v>0</v>
      </c>
      <c r="J69" s="180"/>
    </row>
    <row r="70" spans="2:10" ht="15">
      <c r="B70" s="14"/>
      <c r="C70" s="22"/>
      <c r="D70" s="15" t="s">
        <v>121</v>
      </c>
      <c r="E70" s="15"/>
      <c r="F70" s="15"/>
      <c r="G70" s="171"/>
      <c r="H70" s="236">
        <v>95085</v>
      </c>
      <c r="I70" s="236">
        <v>108650</v>
      </c>
      <c r="J70" s="180"/>
    </row>
    <row r="71" spans="2:10" ht="15">
      <c r="B71" s="14"/>
      <c r="C71" s="18" t="s">
        <v>7</v>
      </c>
      <c r="D71" s="23" t="s">
        <v>129</v>
      </c>
      <c r="E71" s="15"/>
      <c r="F71" s="15"/>
      <c r="G71" s="170"/>
      <c r="H71" s="235">
        <v>0</v>
      </c>
      <c r="I71" s="235">
        <v>0</v>
      </c>
      <c r="J71" s="180"/>
    </row>
    <row r="72" spans="2:10" ht="15">
      <c r="B72" s="14"/>
      <c r="C72" s="18" t="s">
        <v>9</v>
      </c>
      <c r="D72" s="23" t="s">
        <v>130</v>
      </c>
      <c r="E72" s="15"/>
      <c r="F72" s="15"/>
      <c r="G72" s="170"/>
      <c r="H72" s="235">
        <v>20828926</v>
      </c>
      <c r="I72" s="235">
        <v>5845232</v>
      </c>
      <c r="J72" s="180"/>
    </row>
    <row r="73" spans="2:10" ht="15">
      <c r="B73" s="14"/>
      <c r="C73" s="18" t="s">
        <v>21</v>
      </c>
      <c r="D73" s="15" t="s">
        <v>131</v>
      </c>
      <c r="E73" s="15"/>
      <c r="F73" s="15"/>
      <c r="G73" s="170"/>
      <c r="H73" s="235">
        <v>15157002</v>
      </c>
      <c r="I73" s="235">
        <v>12173257</v>
      </c>
      <c r="J73" s="180"/>
    </row>
    <row r="74" spans="2:10" ht="15">
      <c r="B74" s="14"/>
      <c r="C74" s="18" t="s">
        <v>55</v>
      </c>
      <c r="D74" s="15" t="s">
        <v>132</v>
      </c>
      <c r="E74" s="15"/>
      <c r="F74" s="15"/>
      <c r="G74" s="170"/>
      <c r="H74" s="235">
        <v>0</v>
      </c>
      <c r="I74" s="235">
        <v>0</v>
      </c>
      <c r="J74" s="180"/>
    </row>
    <row r="75" spans="2:10" ht="15">
      <c r="B75" s="14"/>
      <c r="C75" s="18" t="s">
        <v>57</v>
      </c>
      <c r="D75" s="15" t="s">
        <v>133</v>
      </c>
      <c r="E75" s="15"/>
      <c r="F75" s="15"/>
      <c r="G75" s="170"/>
      <c r="H75" s="235">
        <v>2809297</v>
      </c>
      <c r="I75" s="235">
        <v>2517870</v>
      </c>
      <c r="J75" s="180"/>
    </row>
    <row r="76" spans="2:10" ht="15">
      <c r="B76" s="14"/>
      <c r="C76" s="18" t="s">
        <v>59</v>
      </c>
      <c r="D76" s="15" t="s">
        <v>134</v>
      </c>
      <c r="E76" s="15"/>
      <c r="F76" s="15"/>
      <c r="G76" s="170"/>
      <c r="H76" s="235">
        <v>2511717</v>
      </c>
      <c r="I76" s="235">
        <v>2407466</v>
      </c>
      <c r="J76" s="180"/>
    </row>
    <row r="77" spans="2:10" ht="15">
      <c r="B77" s="14"/>
      <c r="C77" s="18" t="s">
        <v>60</v>
      </c>
      <c r="D77" s="15" t="s">
        <v>135</v>
      </c>
      <c r="E77" s="15"/>
      <c r="F77" s="15"/>
      <c r="G77" s="170"/>
      <c r="H77" s="235">
        <v>245800</v>
      </c>
      <c r="I77" s="235">
        <v>370712</v>
      </c>
      <c r="J77" s="180"/>
    </row>
    <row r="78" spans="2:10" ht="15">
      <c r="B78" s="14"/>
      <c r="C78" s="18" t="s">
        <v>136</v>
      </c>
      <c r="D78" s="15" t="s">
        <v>137</v>
      </c>
      <c r="E78" s="15"/>
      <c r="F78" s="15"/>
      <c r="G78" s="170"/>
      <c r="H78" s="235">
        <v>0</v>
      </c>
      <c r="I78" s="235">
        <v>0</v>
      </c>
      <c r="J78" s="180"/>
    </row>
    <row r="79" spans="2:10" ht="1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35">
        <v>16675080</v>
      </c>
      <c r="I79" s="235">
        <v>6380007</v>
      </c>
      <c r="J79" s="180"/>
    </row>
    <row r="80" spans="2:10" ht="1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35">
        <v>5056701</v>
      </c>
      <c r="I80" s="235">
        <v>2367360</v>
      </c>
      <c r="J80" s="180"/>
    </row>
    <row r="81" spans="2:10" ht="1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35">
        <v>9525253</v>
      </c>
      <c r="I81" s="235">
        <v>8803707</v>
      </c>
      <c r="J81" s="180"/>
    </row>
    <row r="82" spans="2:10" ht="1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5.7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-19379460</v>
      </c>
      <c r="I83" s="34">
        <f>I55-I66</f>
        <v>-5153085</v>
      </c>
      <c r="J83" s="180"/>
    </row>
    <row r="84" spans="2:10" ht="15.7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5.7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39432419</v>
      </c>
      <c r="I85" s="34">
        <f>I53+I83</f>
        <v>41031498</v>
      </c>
      <c r="J85" s="180"/>
    </row>
    <row r="86" spans="2:10" ht="15.75" thickTop="1">
      <c r="B86" s="14"/>
      <c r="C86" s="22"/>
      <c r="D86" s="15"/>
      <c r="E86" s="15"/>
      <c r="F86" s="15"/>
      <c r="G86" s="173"/>
      <c r="H86" s="237"/>
      <c r="I86" s="237"/>
      <c r="J86" s="180"/>
    </row>
    <row r="87" spans="2:10" ht="15.75" thickBot="1">
      <c r="B87" s="14" t="s">
        <v>32</v>
      </c>
      <c r="C87" s="26" t="s">
        <v>143</v>
      </c>
      <c r="D87" s="15"/>
      <c r="E87" s="15"/>
      <c r="F87" s="15"/>
      <c r="G87" s="169"/>
      <c r="H87" s="238">
        <v>9778924</v>
      </c>
      <c r="I87" s="238">
        <v>9755073</v>
      </c>
      <c r="J87" s="180"/>
    </row>
    <row r="88" spans="2:10" ht="1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5.7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29653495</v>
      </c>
      <c r="I89" s="34">
        <f>I85-I87</f>
        <v>31276425</v>
      </c>
      <c r="J89" s="187"/>
    </row>
    <row r="90" spans="2:10" ht="16.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6.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5.7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ZUBEYDE</cp:lastModifiedBy>
  <cp:lastPrinted>2019-05-27T07:22:53Z</cp:lastPrinted>
  <dcterms:created xsi:type="dcterms:W3CDTF">1998-01-12T17:06:50Z</dcterms:created>
  <dcterms:modified xsi:type="dcterms:W3CDTF">2019-05-27T10:13:52Z</dcterms:modified>
  <cp:category/>
  <cp:version/>
  <cp:contentType/>
  <cp:contentStatus/>
</cp:coreProperties>
</file>