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<sst xmlns="http://schemas.openxmlformats.org/spreadsheetml/2006/main" count="377" uniqueCount="233">
  <si>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</si>
  <si>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</si>
  <si>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</si>
  <si>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</si>
  <si>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</si>
  <si>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</si>
  <si>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</si>
  <si>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</si>
  <si>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</si>
  <si>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</si>
  <si>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</si>
  <si>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</si>
  <si>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</si>
  <si>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</si>
  <si>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</si>
  <si>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</si>
  <si>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</si>
  <si>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</si>
  <si>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</si>
  <si>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</si>
  <si>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</si>
  <si>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</si>
  <si>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</si>
  <si>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</si>
  <si>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</si>
  <si>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</si>
  <si>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</si>
  <si>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</si>
  <si>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</si>
  <si>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</si>
  <si>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</si>
  <si>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</si>
  <si>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</si>
  <si>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</si>
  <si>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</si>
  <si>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</si>
  <si>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</si>
  <si>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</si>
  <si>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</si>
  <si>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</si>
  <si>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</si>
  <si>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</si>
  <si>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</si>
  <si>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</si>
  <si>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</si>
  <si>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</si>
  <si>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</si>
  <si>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</si>
  <si>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</si>
  <si>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</si>
  <si>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</si>
  <si>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</si>
  <si>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</si>
  <si>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</si>
  <si>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</si>
  <si>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</si>
  <si>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</si>
  <si>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</si>
  <si>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</si>
  <si>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</si>
  <si>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</si>
  <si>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</si>
  <si>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</si>
  <si>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</si>
  <si>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</si>
  <si>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</si>
  <si>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</si>
  <si>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</si>
  <si>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</si>
  <si>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</si>
  <si>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</si>
  <si>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</si>
  <si>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</si>
  <si>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</si>
  <si>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</si>
  <si>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</si>
  <si>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</si>
  <si>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</si>
  <si>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</si>
  <si>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</si>
  <si>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</si>
  <si>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</si>
  <si>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</si>
  <si>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</si>
  <si>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</si>
  <si>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</si>
  <si>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</si>
  <si>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</si>
  <si>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</si>
  <si>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</si>
  <si>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</si>
  <si>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</si>
  <si>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</si>
  <si>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</si>
  <si>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</si>
  <si>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</si>
  <si>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</si>
  <si>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</si>
  <si>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</si>
  <si>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</si>
  <si>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</si>
  <si>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</si>
  <si>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</si>
  <si>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</si>
  <si>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</si>
  <si>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</si>
  <si>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</si>
  <si>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</si>
  <si>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</si>
  <si>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</si>
  <si>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</si>
  <si>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</si>
  <si>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</si>
  <si>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</si>
  <si>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</si>
  <si>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</si>
  <si>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</si>
  <si>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</si>
  <si>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</si>
  <si>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</si>
  <si>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</si>
  <si>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</si>
  <si>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</si>
  <si>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</si>
  <si>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</si>
  <si>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</si>
  <si>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</si>
  <si>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</si>
  <si>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</si>
  <si>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</si>
  <si>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</si>
  <si>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</si>
  <si>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</si>
  <si>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</si>
  <si>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</si>
  <si>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</si>
  <si>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</si>
  <si>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</si>
  <si>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</si>
  <si>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</si>
  <si>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</si>
  <si>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</si>
  <si>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</si>
  <si>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</si>
  <si>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</si>
  <si>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</si>
  <si>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</si>
  <si>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</si>
  <si>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</si>
  <si>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</si>
  <si>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</si>
  <si>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</si>
  <si>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</si>
  <si>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</si>
  <si>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</si>
  <si>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</si>
  <si>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</si>
  <si>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</si>
  <si>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</si>
  <si>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</si>
  <si>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</si>
  <si>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</si>
  <si>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</si>
  <si>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</si>
  <si>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</si>
  <si>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</si>
  <si>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</si>
  <si>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</si>
  <si>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</si>
  <si>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</si>
  <si>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</si>
  <si>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</si>
  <si>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</si>
  <si>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</si>
  <si>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</si>
  <si>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</si>
  <si>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</si>
  <si>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</si>
  <si>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</si>
  <si>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</si>
  <si>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</si>
  <si>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</si>
  <si>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</si>
  <si>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</si>
  <si>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</si>
  <si>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</si>
  <si>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</si>
  <si>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</si>
  <si>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</si>
  <si>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</si>
  <si>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</si>
  <si>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</si>
  <si>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</si>
  <si>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</si>
  <si>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</si>
  <si>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</si>
  <si>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</si>
  <si>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</si>
  <si>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</si>
  <si>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</si>
  <si>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</si>
  <si>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</si>
  <si>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</si>
  <si>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</si>
  <si>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</si>
  <si>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</si>
  <si>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</si>
  <si>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</si>
  <si>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</si>
  <si>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</si>
  <si>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</si>
  <si>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</si>
  <si>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</si>
  <si>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</si>
  <si>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</si>
  <si>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</si>
  <si>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</si>
  <si>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</si>
  <si>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</si>
  <si>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</si>
  <si>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</si>
  <si>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</si>
  <si>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</si>
  <si>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</si>
  <si>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</si>
  <si>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</si>
  <si>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</si>
  <si>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</si>
  <si>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</si>
  <si>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KAPİTALBANK LTD.</t>
  </si>
  <si>
    <t>TL</t>
  </si>
  <si>
    <t>(31.12.2015)</t>
  </si>
  <si>
    <t>(31/12/2014)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</si>
</sst>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232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4615273</v>
      </c>
      <c r="I9" s="209">
        <f>I10+I11+I12</f>
        <v>6801952</v>
      </c>
      <c r="J9" s="202">
        <f aca="true" t="shared" si="0" ref="J9:J14">H9+I9</f>
        <v>11417225</v>
      </c>
      <c r="K9" s="208">
        <f>K10+K11+K12</f>
        <v>2768425</v>
      </c>
      <c r="L9" s="209">
        <f>L10+L11+L12</f>
        <v>2466617</v>
      </c>
      <c r="M9" s="202">
        <f aca="true" t="shared" si="1" ref="M9:M14">K9+L9</f>
        <v>5235042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4615273</v>
      </c>
      <c r="I10" s="158">
        <v>0</v>
      </c>
      <c r="J10" s="203">
        <f t="shared" si="0"/>
        <v>4615273</v>
      </c>
      <c r="K10" s="157">
        <v>2768425</v>
      </c>
      <c r="L10" s="158">
        <v>0</v>
      </c>
      <c r="M10" s="203">
        <f t="shared" si="1"/>
        <v>2768425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6801952</v>
      </c>
      <c r="J11" s="203">
        <f t="shared" si="0"/>
        <v>6801952</v>
      </c>
      <c r="K11" s="157">
        <v>0</v>
      </c>
      <c r="L11" s="158">
        <v>2466617</v>
      </c>
      <c r="M11" s="203">
        <f t="shared" si="1"/>
        <v>2466617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8283898</v>
      </c>
      <c r="I13" s="209">
        <f>I14+I15</f>
        <v>54800678</v>
      </c>
      <c r="J13" s="202">
        <f t="shared" si="0"/>
        <v>63084576</v>
      </c>
      <c r="K13" s="208">
        <f>K14+K15</f>
        <v>17807135</v>
      </c>
      <c r="L13" s="209">
        <f>L14+L15</f>
        <v>25033657</v>
      </c>
      <c r="M13" s="202">
        <f t="shared" si="1"/>
        <v>42840792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6058285</v>
      </c>
      <c r="I14" s="158">
        <v>48068973</v>
      </c>
      <c r="J14" s="203">
        <f t="shared" si="0"/>
        <v>54127258</v>
      </c>
      <c r="K14" s="157">
        <v>15468573</v>
      </c>
      <c r="L14" s="158">
        <v>19838443</v>
      </c>
      <c r="M14" s="203">
        <f t="shared" si="1"/>
        <v>35307016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2225613</v>
      </c>
      <c r="I15" s="211">
        <f>I16+I17+I18</f>
        <v>6731705</v>
      </c>
      <c r="J15" s="203">
        <f>H15+I15</f>
        <v>8957318</v>
      </c>
      <c r="K15" s="213">
        <f>K16+K17+K18</f>
        <v>2338562</v>
      </c>
      <c r="L15" s="211">
        <f>L16+L17+L18</f>
        <v>5195214</v>
      </c>
      <c r="M15" s="203">
        <f>K15+L15</f>
        <v>7533776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834</v>
      </c>
      <c r="I16" s="160">
        <v>655</v>
      </c>
      <c r="J16" s="204">
        <f aca="true" t="shared" si="2" ref="J16:J58">H16+I16</f>
        <v>1489</v>
      </c>
      <c r="K16" s="159">
        <v>1648</v>
      </c>
      <c r="L16" s="160">
        <v>10965</v>
      </c>
      <c r="M16" s="204">
        <f aca="true" t="shared" si="3" ref="M16:M58">K16+L16</f>
        <v>12613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2224779</v>
      </c>
      <c r="I17" s="160">
        <v>6731050</v>
      </c>
      <c r="J17" s="204">
        <f t="shared" si="2"/>
        <v>8955829</v>
      </c>
      <c r="K17" s="159">
        <v>2336914</v>
      </c>
      <c r="L17" s="160">
        <v>5184249</v>
      </c>
      <c r="M17" s="205">
        <f t="shared" si="3"/>
        <v>7521163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6388984</v>
      </c>
      <c r="I19" s="209">
        <f>I20+I21+I22+I23</f>
        <v>8630000</v>
      </c>
      <c r="J19" s="202">
        <f t="shared" si="2"/>
        <v>15018984</v>
      </c>
      <c r="K19" s="208">
        <f>K20+K21+K22+K23</f>
        <v>13495940</v>
      </c>
      <c r="L19" s="209">
        <f>L20+L21+L22+L23</f>
        <v>0</v>
      </c>
      <c r="M19" s="202">
        <f t="shared" si="3"/>
        <v>13495940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6388984</v>
      </c>
      <c r="I23" s="158">
        <v>8630000</v>
      </c>
      <c r="J23" s="203">
        <f t="shared" si="2"/>
        <v>15018984</v>
      </c>
      <c r="K23" s="157">
        <v>13495940</v>
      </c>
      <c r="L23" s="158">
        <v>0</v>
      </c>
      <c r="M23" s="203">
        <f t="shared" si="3"/>
        <v>13495940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186528949</v>
      </c>
      <c r="I24" s="209">
        <f>I25+I26</f>
        <v>158388402</v>
      </c>
      <c r="J24" s="202">
        <f t="shared" si="2"/>
        <v>344917351</v>
      </c>
      <c r="K24" s="208">
        <f>K25+K26</f>
        <v>131458261</v>
      </c>
      <c r="L24" s="209">
        <f>L25+L26</f>
        <v>76538244</v>
      </c>
      <c r="M24" s="202">
        <f t="shared" si="3"/>
        <v>207996505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106804352</v>
      </c>
      <c r="I25" s="158">
        <v>68743446</v>
      </c>
      <c r="J25" s="203">
        <f t="shared" si="2"/>
        <v>175547798</v>
      </c>
      <c r="K25" s="157">
        <v>70554632</v>
      </c>
      <c r="L25" s="158">
        <v>29542644</v>
      </c>
      <c r="M25" s="203">
        <f t="shared" si="3"/>
        <v>100097276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79724597</v>
      </c>
      <c r="I26" s="158">
        <v>89644956</v>
      </c>
      <c r="J26" s="203">
        <f t="shared" si="2"/>
        <v>169369553</v>
      </c>
      <c r="K26" s="157">
        <v>60903629</v>
      </c>
      <c r="L26" s="158">
        <v>46995600</v>
      </c>
      <c r="M26" s="203">
        <f t="shared" si="3"/>
        <v>107899229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8793283</v>
      </c>
      <c r="I27" s="209">
        <f>I28+I31+I34</f>
        <v>0</v>
      </c>
      <c r="J27" s="202">
        <f t="shared" si="2"/>
        <v>8793283</v>
      </c>
      <c r="K27" s="208">
        <f>K28+K31+K34</f>
        <v>2440832</v>
      </c>
      <c r="L27" s="209">
        <f>L28+L31+L34</f>
        <v>0</v>
      </c>
      <c r="M27" s="202">
        <f t="shared" si="3"/>
        <v>2440832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0</v>
      </c>
      <c r="I29" s="161">
        <v>0</v>
      </c>
      <c r="J29" s="203">
        <f t="shared" si="2"/>
        <v>0</v>
      </c>
      <c r="K29" s="147">
        <v>0</v>
      </c>
      <c r="L29" s="161">
        <v>0</v>
      </c>
      <c r="M29" s="203">
        <f t="shared" si="3"/>
        <v>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0</v>
      </c>
      <c r="I30" s="163">
        <v>0</v>
      </c>
      <c r="J30" s="203">
        <f t="shared" si="2"/>
        <v>0</v>
      </c>
      <c r="K30" s="162">
        <v>0</v>
      </c>
      <c r="L30" s="163">
        <v>0</v>
      </c>
      <c r="M30" s="203">
        <f t="shared" si="3"/>
        <v>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0</v>
      </c>
      <c r="I32" s="161">
        <v>0</v>
      </c>
      <c r="J32" s="203">
        <f t="shared" si="2"/>
        <v>0</v>
      </c>
      <c r="K32" s="147">
        <v>0</v>
      </c>
      <c r="L32" s="161">
        <v>0</v>
      </c>
      <c r="M32" s="203">
        <f t="shared" si="3"/>
        <v>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0</v>
      </c>
      <c r="I33" s="163">
        <v>0</v>
      </c>
      <c r="J33" s="203">
        <f t="shared" si="2"/>
        <v>0</v>
      </c>
      <c r="K33" s="162">
        <v>0</v>
      </c>
      <c r="L33" s="163">
        <v>0</v>
      </c>
      <c r="M33" s="203">
        <f t="shared" si="3"/>
        <v>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8793283</v>
      </c>
      <c r="I34" s="211">
        <f>I35+I36</f>
        <v>0</v>
      </c>
      <c r="J34" s="203">
        <f t="shared" si="2"/>
        <v>8793283</v>
      </c>
      <c r="K34" s="210">
        <f>K35+K36</f>
        <v>2440832</v>
      </c>
      <c r="L34" s="211">
        <f>L35+L36</f>
        <v>0</v>
      </c>
      <c r="M34" s="203">
        <f t="shared" si="3"/>
        <v>2440832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16343104</v>
      </c>
      <c r="I35" s="161">
        <v>0</v>
      </c>
      <c r="J35" s="203">
        <f t="shared" si="2"/>
        <v>16343104</v>
      </c>
      <c r="K35" s="147">
        <v>4156977</v>
      </c>
      <c r="L35" s="161">
        <v>0</v>
      </c>
      <c r="M35" s="203">
        <f t="shared" si="3"/>
        <v>4156977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-7549821</v>
      </c>
      <c r="I36" s="163">
        <v>0</v>
      </c>
      <c r="J36" s="203">
        <f t="shared" si="2"/>
        <v>-7549821</v>
      </c>
      <c r="K36" s="162">
        <v>-1716145</v>
      </c>
      <c r="L36" s="163">
        <v>0</v>
      </c>
      <c r="M36" s="203">
        <f t="shared" si="3"/>
        <v>-1716145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284271</v>
      </c>
      <c r="I37" s="209">
        <f>I38+I39+I40</f>
        <v>18749</v>
      </c>
      <c r="J37" s="202">
        <f t="shared" si="2"/>
        <v>303020</v>
      </c>
      <c r="K37" s="208">
        <f>K38+K39+K40</f>
        <v>185087</v>
      </c>
      <c r="L37" s="209">
        <f>L38+L39+L40</f>
        <v>0</v>
      </c>
      <c r="M37" s="202">
        <f t="shared" si="3"/>
        <v>185087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11500</v>
      </c>
      <c r="I38" s="158">
        <v>0</v>
      </c>
      <c r="J38" s="203">
        <f t="shared" si="2"/>
        <v>11500</v>
      </c>
      <c r="K38" s="157">
        <v>11736</v>
      </c>
      <c r="L38" s="158">
        <v>0</v>
      </c>
      <c r="M38" s="203">
        <f t="shared" si="3"/>
        <v>11736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272771</v>
      </c>
      <c r="I39" s="158">
        <v>18749</v>
      </c>
      <c r="J39" s="203">
        <f t="shared" si="2"/>
        <v>291520</v>
      </c>
      <c r="K39" s="157">
        <v>171883</v>
      </c>
      <c r="L39" s="158">
        <v>0</v>
      </c>
      <c r="M39" s="203">
        <f t="shared" si="3"/>
        <v>171883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0</v>
      </c>
      <c r="I40" s="158">
        <v>0</v>
      </c>
      <c r="J40" s="203">
        <f t="shared" si="2"/>
        <v>0</v>
      </c>
      <c r="K40" s="157">
        <v>1468</v>
      </c>
      <c r="L40" s="158">
        <v>0</v>
      </c>
      <c r="M40" s="203">
        <f t="shared" si="3"/>
        <v>1468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14137228</v>
      </c>
      <c r="I44" s="155">
        <v>15849298</v>
      </c>
      <c r="J44" s="202">
        <f t="shared" si="2"/>
        <v>29986526</v>
      </c>
      <c r="K44" s="154">
        <v>10356958</v>
      </c>
      <c r="L44" s="155">
        <v>8229328</v>
      </c>
      <c r="M44" s="202">
        <f t="shared" si="3"/>
        <v>18586286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111343</v>
      </c>
      <c r="I45" s="155">
        <v>52319</v>
      </c>
      <c r="J45" s="202">
        <f t="shared" si="2"/>
        <v>163662</v>
      </c>
      <c r="K45" s="154">
        <v>27461</v>
      </c>
      <c r="L45" s="155">
        <v>939693</v>
      </c>
      <c r="M45" s="202">
        <f t="shared" si="3"/>
        <v>967154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0</v>
      </c>
      <c r="I50" s="158">
        <v>0</v>
      </c>
      <c r="J50" s="203">
        <f t="shared" si="2"/>
        <v>0</v>
      </c>
      <c r="K50" s="157">
        <v>0</v>
      </c>
      <c r="L50" s="158">
        <v>0</v>
      </c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0</v>
      </c>
      <c r="I53" s="158">
        <v>0</v>
      </c>
      <c r="J53" s="203">
        <f t="shared" si="2"/>
        <v>0</v>
      </c>
      <c r="K53" s="157">
        <v>0</v>
      </c>
      <c r="L53" s="158">
        <v>0</v>
      </c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5026904</v>
      </c>
      <c r="I55" s="209">
        <f>I56+I57</f>
        <v>0</v>
      </c>
      <c r="J55" s="202">
        <f t="shared" si="2"/>
        <v>5026904</v>
      </c>
      <c r="K55" s="208">
        <f>K56+K57</f>
        <v>3622745</v>
      </c>
      <c r="L55" s="209">
        <f>L56+L57</f>
        <v>0</v>
      </c>
      <c r="M55" s="202">
        <f t="shared" si="3"/>
        <v>3622745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10407673</v>
      </c>
      <c r="I56" s="158">
        <v>0</v>
      </c>
      <c r="J56" s="203">
        <f t="shared" si="2"/>
        <v>10407673</v>
      </c>
      <c r="K56" s="157">
        <v>7628150</v>
      </c>
      <c r="L56" s="158">
        <v>0</v>
      </c>
      <c r="M56" s="203">
        <f t="shared" si="3"/>
        <v>7628150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-5380769</v>
      </c>
      <c r="I57" s="158">
        <v>0</v>
      </c>
      <c r="J57" s="203">
        <f t="shared" si="2"/>
        <v>-5380769</v>
      </c>
      <c r="K57" s="157">
        <v>-4005405</v>
      </c>
      <c r="L57" s="158">
        <v>0</v>
      </c>
      <c r="M57" s="203">
        <f t="shared" si="3"/>
        <v>-4005405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1323280</v>
      </c>
      <c r="I58" s="155">
        <v>645</v>
      </c>
      <c r="J58" s="202">
        <f t="shared" si="2"/>
        <v>1323925</v>
      </c>
      <c r="K58" s="154">
        <v>359138</v>
      </c>
      <c r="L58" s="155">
        <v>6134</v>
      </c>
      <c r="M58" s="202">
        <f t="shared" si="3"/>
        <v>365272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235493413</v>
      </c>
      <c r="I60" s="215">
        <f>I58+I55+I52+I49+I46+I45+I44+I41+I37+I27+I24+I19+I13+I9</f>
        <v>244542043</v>
      </c>
      <c r="J60" s="207">
        <f>H60+I60</f>
        <v>480035456</v>
      </c>
      <c r="K60" s="214">
        <f>K58+K55+K52+K49+K46+K45+K44+K41+K37+K27+K24+K19+K13+K9</f>
        <v>182521982</v>
      </c>
      <c r="L60" s="215">
        <f>L58+L55+L52+L49+L46+L45+L44+L41+L37+L27+L24+L19+L13+L9</f>
        <v>113213673</v>
      </c>
      <c r="M60" s="207">
        <f>K60+L60</f>
        <v>295735655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KAPİTALBANK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(31.12.2015)</v>
      </c>
      <c r="J7" s="133"/>
      <c r="K7" s="110"/>
      <c r="L7" s="218" t="str">
        <f>Aktifler!L7</f>
        <v>(31/12/2014)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180216233</v>
      </c>
      <c r="I9" s="94">
        <f>I10+I11+I12+I13+I14+I15</f>
        <v>242458547</v>
      </c>
      <c r="J9" s="82">
        <f aca="true" t="shared" si="0" ref="J9:J57">H9+I9</f>
        <v>422674780</v>
      </c>
      <c r="K9" s="93">
        <f>K10+K11+K12+K13+K14+K15</f>
        <v>148691540</v>
      </c>
      <c r="L9" s="94">
        <f>L10+L11+L12+L13+L14+L15</f>
        <v>109310948</v>
      </c>
      <c r="M9" s="82">
        <f aca="true" t="shared" si="1" ref="M9:M57">K9+L9</f>
        <v>258002488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168771889</v>
      </c>
      <c r="I10" s="67">
        <v>164039055</v>
      </c>
      <c r="J10" s="83">
        <f t="shared" si="0"/>
        <v>332810944</v>
      </c>
      <c r="K10" s="66">
        <v>121515242</v>
      </c>
      <c r="L10" s="67">
        <v>87917916</v>
      </c>
      <c r="M10" s="83">
        <f t="shared" si="1"/>
        <v>209433158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1504609</v>
      </c>
      <c r="I11" s="67">
        <v>0</v>
      </c>
      <c r="J11" s="83">
        <f t="shared" si="0"/>
        <v>1504609</v>
      </c>
      <c r="K11" s="66">
        <v>8733</v>
      </c>
      <c r="L11" s="67">
        <v>0</v>
      </c>
      <c r="M11" s="83">
        <f t="shared" si="1"/>
        <v>8733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8883086</v>
      </c>
      <c r="I12" s="67">
        <v>50106458</v>
      </c>
      <c r="J12" s="83">
        <f t="shared" si="0"/>
        <v>58989544</v>
      </c>
      <c r="K12" s="66">
        <v>26132372</v>
      </c>
      <c r="L12" s="67">
        <v>20140763</v>
      </c>
      <c r="M12" s="83">
        <f t="shared" si="1"/>
        <v>46273135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1056649</v>
      </c>
      <c r="I13" s="67">
        <v>390</v>
      </c>
      <c r="J13" s="83">
        <f t="shared" si="0"/>
        <v>1057039</v>
      </c>
      <c r="K13" s="66">
        <v>35193</v>
      </c>
      <c r="L13" s="67">
        <v>1019</v>
      </c>
      <c r="M13" s="83">
        <f t="shared" si="1"/>
        <v>36212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0</v>
      </c>
      <c r="I14" s="67">
        <v>28312644</v>
      </c>
      <c r="J14" s="83">
        <f t="shared" si="0"/>
        <v>28312644</v>
      </c>
      <c r="K14" s="66">
        <v>1000000</v>
      </c>
      <c r="L14" s="67">
        <v>1251250</v>
      </c>
      <c r="M14" s="83">
        <f t="shared" si="1"/>
        <v>2251250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>
        <v>0</v>
      </c>
      <c r="L21" s="71">
        <v>0</v>
      </c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1938290</v>
      </c>
      <c r="I28" s="94">
        <f>I29+I30+I31</f>
        <v>2303437</v>
      </c>
      <c r="J28" s="82">
        <f t="shared" si="0"/>
        <v>4241727</v>
      </c>
      <c r="K28" s="93">
        <f>K29+K30+K31</f>
        <v>2948565</v>
      </c>
      <c r="L28" s="94">
        <f>L29+L30+L31</f>
        <v>1266291</v>
      </c>
      <c r="M28" s="82">
        <f t="shared" si="1"/>
        <v>4214856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1919248</v>
      </c>
      <c r="I29" s="67">
        <v>2303437</v>
      </c>
      <c r="J29" s="83">
        <f t="shared" si="0"/>
        <v>4222685</v>
      </c>
      <c r="K29" s="66">
        <v>2294366</v>
      </c>
      <c r="L29" s="67">
        <v>1266291</v>
      </c>
      <c r="M29" s="83">
        <f t="shared" si="1"/>
        <v>3560657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19042</v>
      </c>
      <c r="I31" s="67">
        <v>0</v>
      </c>
      <c r="J31" s="83">
        <f t="shared" si="0"/>
        <v>19042</v>
      </c>
      <c r="K31" s="66">
        <v>654199</v>
      </c>
      <c r="L31" s="67">
        <v>0</v>
      </c>
      <c r="M31" s="83">
        <f t="shared" si="1"/>
        <v>654199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788564</v>
      </c>
      <c r="I35" s="64">
        <v>214940</v>
      </c>
      <c r="J35" s="82">
        <f t="shared" si="0"/>
        <v>1003504</v>
      </c>
      <c r="K35" s="63">
        <v>611828</v>
      </c>
      <c r="L35" s="64">
        <v>57988</v>
      </c>
      <c r="M35" s="82">
        <f t="shared" si="1"/>
        <v>669816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397995</v>
      </c>
      <c r="I37" s="64">
        <v>335937</v>
      </c>
      <c r="J37" s="82">
        <f t="shared" si="0"/>
        <v>733932</v>
      </c>
      <c r="K37" s="63">
        <v>244593</v>
      </c>
      <c r="L37" s="64">
        <v>173049</v>
      </c>
      <c r="M37" s="82">
        <f t="shared" si="1"/>
        <v>417642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3944262</v>
      </c>
      <c r="I38" s="94">
        <f>I39+I40+I41+I42</f>
        <v>1607364</v>
      </c>
      <c r="J38" s="82">
        <f t="shared" si="0"/>
        <v>5551626</v>
      </c>
      <c r="K38" s="93">
        <f>K39+K40+K41+K42</f>
        <v>2882800</v>
      </c>
      <c r="L38" s="94">
        <f>L39+L40+L41+L42</f>
        <v>782508</v>
      </c>
      <c r="M38" s="82">
        <f t="shared" si="1"/>
        <v>3665308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1990819</v>
      </c>
      <c r="I40" s="67">
        <v>1607364</v>
      </c>
      <c r="J40" s="83">
        <f t="shared" si="0"/>
        <v>3598183</v>
      </c>
      <c r="K40" s="66">
        <v>1397834</v>
      </c>
      <c r="L40" s="67">
        <v>782508</v>
      </c>
      <c r="M40" s="83">
        <f t="shared" si="1"/>
        <v>2180342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1905443</v>
      </c>
      <c r="I41" s="67">
        <v>0</v>
      </c>
      <c r="J41" s="83">
        <f t="shared" si="0"/>
        <v>1905443</v>
      </c>
      <c r="K41" s="66">
        <v>1484966</v>
      </c>
      <c r="L41" s="67">
        <v>0</v>
      </c>
      <c r="M41" s="83">
        <f t="shared" si="1"/>
        <v>1484966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48000</v>
      </c>
      <c r="I42" s="67">
        <v>0</v>
      </c>
      <c r="J42" s="83">
        <f t="shared" si="0"/>
        <v>48000</v>
      </c>
      <c r="K42" s="66">
        <v>0</v>
      </c>
      <c r="L42" s="67">
        <v>0</v>
      </c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3433366</v>
      </c>
      <c r="I43" s="64">
        <v>2673553</v>
      </c>
      <c r="J43" s="82">
        <f t="shared" si="0"/>
        <v>6106919</v>
      </c>
      <c r="K43" s="63">
        <v>3057174</v>
      </c>
      <c r="L43" s="64">
        <v>1633806</v>
      </c>
      <c r="M43" s="82">
        <f t="shared" si="1"/>
        <v>4690980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31259120</v>
      </c>
      <c r="I44" s="94">
        <f>I45+I48+I52+I53+I54+I55</f>
        <v>0</v>
      </c>
      <c r="J44" s="82">
        <f t="shared" si="0"/>
        <v>31259120</v>
      </c>
      <c r="K44" s="93">
        <f>K45+K48+K52+K53+K54+K55</f>
        <v>18861322</v>
      </c>
      <c r="L44" s="94">
        <f>L45+L48+L52+L53+L54+L55</f>
        <v>0</v>
      </c>
      <c r="M44" s="82">
        <f t="shared" si="1"/>
        <v>18861322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30000000</v>
      </c>
      <c r="I45" s="98">
        <f>I46+I47</f>
        <v>0</v>
      </c>
      <c r="J45" s="83">
        <f t="shared" si="0"/>
        <v>30000000</v>
      </c>
      <c r="K45" s="97">
        <f>K46+K47</f>
        <v>20000000</v>
      </c>
      <c r="L45" s="98">
        <f>L46+L47</f>
        <v>0</v>
      </c>
      <c r="M45" s="83">
        <f t="shared" si="1"/>
        <v>20000000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30000000</v>
      </c>
      <c r="I46" s="73">
        <v>0</v>
      </c>
      <c r="J46" s="83">
        <f t="shared" si="0"/>
        <v>30000000</v>
      </c>
      <c r="K46" s="72">
        <v>20000000</v>
      </c>
      <c r="L46" s="73">
        <v>0</v>
      </c>
      <c r="M46" s="83">
        <f t="shared" si="1"/>
        <v>20000000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>
        <v>0</v>
      </c>
      <c r="J47" s="83">
        <f t="shared" si="0"/>
        <v>0</v>
      </c>
      <c r="K47" s="70">
        <v>0</v>
      </c>
      <c r="L47" s="71">
        <v>0</v>
      </c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1259120</v>
      </c>
      <c r="I48" s="98">
        <f>I49+I50+I51</f>
        <v>0</v>
      </c>
      <c r="J48" s="83">
        <f t="shared" si="0"/>
        <v>1259120</v>
      </c>
      <c r="K48" s="97">
        <f>K49+K50+K51</f>
        <v>737797</v>
      </c>
      <c r="L48" s="98">
        <f>L49+L50+L51</f>
        <v>0</v>
      </c>
      <c r="M48" s="83">
        <f t="shared" si="1"/>
        <v>737797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1259120</v>
      </c>
      <c r="I49" s="75">
        <v>0</v>
      </c>
      <c r="J49" s="83">
        <f t="shared" si="0"/>
        <v>1259120</v>
      </c>
      <c r="K49" s="74">
        <v>737797</v>
      </c>
      <c r="L49" s="75">
        <v>0</v>
      </c>
      <c r="M49" s="83">
        <f t="shared" si="1"/>
        <v>737797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>
        <v>0</v>
      </c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-1876475</v>
      </c>
      <c r="L55" s="98">
        <f>L56+L57</f>
        <v>0</v>
      </c>
      <c r="M55" s="83">
        <f t="shared" si="1"/>
        <v>-1876475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/>
      <c r="J57" s="83">
        <f t="shared" si="0"/>
        <v>0</v>
      </c>
      <c r="K57" s="76">
        <v>-1876475</v>
      </c>
      <c r="L57" s="77">
        <v>0</v>
      </c>
      <c r="M57" s="83">
        <f t="shared" si="1"/>
        <v>-1876475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8463848</v>
      </c>
      <c r="I58" s="94">
        <f>I59+I60</f>
        <v>0</v>
      </c>
      <c r="J58" s="82">
        <f>H58+I58</f>
        <v>8463848</v>
      </c>
      <c r="K58" s="93">
        <f>K59+K60</f>
        <v>5213243</v>
      </c>
      <c r="L58" s="94">
        <f>L59+L60</f>
        <v>0</v>
      </c>
      <c r="M58" s="82">
        <f>K58+L58</f>
        <v>5213243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5648404</v>
      </c>
      <c r="I59" s="67">
        <v>0</v>
      </c>
      <c r="J59" s="83">
        <f>H59+I59</f>
        <v>5648404</v>
      </c>
      <c r="K59" s="66">
        <v>5213243</v>
      </c>
      <c r="L59" s="67">
        <v>0</v>
      </c>
      <c r="M59" s="83">
        <f>K59+L59</f>
        <v>5213243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2815444</v>
      </c>
      <c r="I60" s="67"/>
      <c r="J60" s="83">
        <f>H60+I60</f>
        <v>2815444</v>
      </c>
      <c r="K60" s="66">
        <v>0</v>
      </c>
      <c r="L60" s="67">
        <v>0</v>
      </c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230441678</v>
      </c>
      <c r="I62" s="100">
        <f>I58+I44+I43+I38+I37+I36+I35+I32+I28+I24+I23+I17+I16+I9</f>
        <v>249593778</v>
      </c>
      <c r="J62" s="89">
        <f>H62+I62</f>
        <v>480035456</v>
      </c>
      <c r="K62" s="99">
        <f>K58+K44+K43+K38+K37+K36+K35+K32+K28+K24+K17+K16+K9+K23</f>
        <v>182511065</v>
      </c>
      <c r="L62" s="100">
        <f>L58+L44+L43+L38+L37+L36+L35+L32+L28+L24+L23+L17+L16+L9</f>
        <v>113224590</v>
      </c>
      <c r="M62" s="89">
        <f>K62+L62</f>
        <v>295735655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8125570</v>
      </c>
      <c r="I66" s="80">
        <v>9293848</v>
      </c>
      <c r="J66" s="90">
        <f>H66+I66</f>
        <v>17419418</v>
      </c>
      <c r="K66" s="79">
        <v>7853122</v>
      </c>
      <c r="L66" s="80">
        <v>5676735</v>
      </c>
      <c r="M66" s="90">
        <f>K66+L66</f>
        <v>13529857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31974850</v>
      </c>
      <c r="I67" s="80">
        <v>0</v>
      </c>
      <c r="J67" s="90">
        <f>H67+I67</f>
        <v>31974850</v>
      </c>
      <c r="K67" s="79">
        <v>23099350</v>
      </c>
      <c r="L67" s="80">
        <v>0</v>
      </c>
      <c r="M67" s="90">
        <f>K67+L67</f>
        <v>23099350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270381571</v>
      </c>
      <c r="I69" s="81">
        <v>267131707</v>
      </c>
      <c r="J69" s="91">
        <f>H69+I69</f>
        <v>537513278</v>
      </c>
      <c r="K69" s="79">
        <v>172327006</v>
      </c>
      <c r="L69" s="81">
        <v>145209673</v>
      </c>
      <c r="M69" s="91">
        <f>K69+L69</f>
        <v>317536679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310481991</v>
      </c>
      <c r="I70" s="100">
        <f>I66+I67+I68+I69</f>
        <v>276425555</v>
      </c>
      <c r="J70" s="92">
        <f>H70+I70</f>
        <v>586907546</v>
      </c>
      <c r="K70" s="99">
        <f>K66+K67+K68+K69</f>
        <v>203279478</v>
      </c>
      <c r="L70" s="100">
        <f>L66+L67+L68+L69</f>
        <v>150886408</v>
      </c>
      <c r="M70" s="89">
        <f>K70+L70</f>
        <v>354165886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KAPİTALBANK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(31.12.2015)</v>
      </c>
      <c r="I8" s="218" t="str">
        <f>Aktifler!L7</f>
        <v>(31/12/2014)</v>
      </c>
      <c r="J8" s="13"/>
    </row>
    <row r="9" spans="2:10" ht="16.5" thickBot="1">
      <c r="B9" s="38"/>
      <c r="C9" s="39"/>
      <c r="D9" s="39"/>
      <c r="E9" s="39"/>
      <c r="F9" s="39"/>
      <c r="G9" s="45"/>
      <c r="H9" s="14" t="s">
        <v>230</v>
      </c>
      <c r="I9" s="14" t="s">
        <v>230</v>
      </c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47735435</v>
      </c>
      <c r="I10" s="56">
        <f>I11+I19+I20+I25+I28</f>
        <v>30465185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43679448</v>
      </c>
      <c r="I11" s="57">
        <f>I12+I15+I18</f>
        <v>28776302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29575142</v>
      </c>
      <c r="I12" s="58">
        <f>I13+I14</f>
        <v>23061509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15847437</v>
      </c>
      <c r="I13" s="18">
        <v>11751510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13727705</v>
      </c>
      <c r="I14" s="18">
        <v>11309999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14000137</v>
      </c>
      <c r="I15" s="58">
        <f>I16+I17</f>
        <v>5714580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5235125</v>
      </c>
      <c r="I16" s="18">
        <v>2419795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8765012</v>
      </c>
      <c r="I17" s="18">
        <v>3294785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104169</v>
      </c>
      <c r="I18" s="17">
        <v>213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472453</v>
      </c>
      <c r="I19" s="16">
        <v>309101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2198229</v>
      </c>
      <c r="I20" s="57">
        <f>I21+I22+I23+I24</f>
        <v>1102812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1029890</v>
      </c>
      <c r="I21" s="19">
        <v>974761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17</v>
      </c>
      <c r="I22" s="19">
        <v>19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1168322</v>
      </c>
      <c r="I23" s="19">
        <v>128032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1385305</v>
      </c>
      <c r="I25" s="57">
        <f>I26+I27</f>
        <v>276970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357969</v>
      </c>
      <c r="I26" s="19">
        <v>170654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1027336</v>
      </c>
      <c r="I27" s="19">
        <v>106316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29879246</v>
      </c>
      <c r="I30" s="56">
        <f>I31+I37+I44+I45+I50+I51</f>
        <v>18155998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20809248</v>
      </c>
      <c r="I31" s="57">
        <f>I32+I33+I34+I35+I36</f>
        <v>13539934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17996690</v>
      </c>
      <c r="I32" s="19">
        <v>11417253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4628</v>
      </c>
      <c r="I33" s="19">
        <v>9142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2723402</v>
      </c>
      <c r="I34" s="19">
        <v>2108402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423</v>
      </c>
      <c r="I35" s="19">
        <v>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84105</v>
      </c>
      <c r="I36" s="19">
        <v>5137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9069998</v>
      </c>
      <c r="I37" s="57">
        <f>I38+I39+I40+I41+I42+I43</f>
        <v>4616064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6502569</v>
      </c>
      <c r="I38" s="19">
        <v>3194998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1902452</v>
      </c>
      <c r="I40" s="19">
        <v>1417980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73659</v>
      </c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591318</v>
      </c>
      <c r="I42" s="19">
        <v>3086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0</v>
      </c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17856189</v>
      </c>
      <c r="I53" s="60">
        <f>I10-I30</f>
        <v>12309187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13853323</v>
      </c>
      <c r="I55" s="56">
        <f>I56+I60+I61+I62+I63+I64</f>
        <v>7301315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8926442</v>
      </c>
      <c r="I56" s="57">
        <f>I57+I58+I59</f>
        <v>5662996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6780836</v>
      </c>
      <c r="I57" s="19">
        <v>4068505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515276</v>
      </c>
      <c r="I58" s="19">
        <v>456371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1630330</v>
      </c>
      <c r="I59" s="19">
        <v>1138120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3110304</v>
      </c>
      <c r="I61" s="16">
        <v>1239420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1816577</v>
      </c>
      <c r="I64" s="16">
        <v>398899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24155665</v>
      </c>
      <c r="I66" s="56">
        <f>I67+I71+I72+I73+I74+I75+I76+I77+I78+I79+I80+I81</f>
        <v>12912293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18301</v>
      </c>
      <c r="I67" s="57">
        <f>I68+I69+I70</f>
        <v>12472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18301</v>
      </c>
      <c r="I70" s="19">
        <v>12472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2784030</v>
      </c>
      <c r="I72" s="16">
        <v>569684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6867389</v>
      </c>
      <c r="I73" s="16">
        <v>4844819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1025448</v>
      </c>
      <c r="I75" s="16">
        <v>664006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1556491</v>
      </c>
      <c r="I76" s="16">
        <v>1411938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111178</v>
      </c>
      <c r="I77" s="16">
        <v>199260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6049289</v>
      </c>
      <c r="I79" s="16">
        <v>1619450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1425721</v>
      </c>
      <c r="I80" s="16">
        <v>873784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4317818</v>
      </c>
      <c r="I81" s="16">
        <v>2716880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-10302342</v>
      </c>
      <c r="I83" s="59">
        <f>I55-I66</f>
        <v>-5610978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7553847</v>
      </c>
      <c r="I85" s="22">
        <f>I53+I83</f>
        <v>6698209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1905443</v>
      </c>
      <c r="I87" s="15">
        <v>1484966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5648404</v>
      </c>
      <c r="I89" s="59">
        <f>I85-I87</f>
        <v>5213243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2016-05-03T08:30:23Z</cp:lastPrinted>
  <dcterms:created xsi:type="dcterms:W3CDTF">1998-01-12T17:06:50Z</dcterms:created>
  <dcterms:modified xsi:type="dcterms:W3CDTF">2016-08-15T10:44:41Z</dcterms:modified>
  <cp:category/>
  <cp:version/>
  <cp:contentType/>
  <cp:contentStatus/>
</cp:coreProperties>
</file>