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20" windowWidth="9435" windowHeight="4965" activeTab="2"/>
  </bookViews>
  <sheets>
    <sheet name="Aktifler" sheetId="11" r:id="rId1"/>
    <sheet name="Pasifler" sheetId="10" r:id="rId2"/>
    <sheet name="Kar Zarar" sheetId="9" r:id="rId3"/>
  </sheets>
  <definedNames>
    <definedName name="_xlnm.Print_Area" localSheetId="0">Aktifler!$B$2:$N$62</definedName>
    <definedName name="_xlnm.Print_Area" localSheetId="2">'Kar Zarar'!$B$2:$J$91</definedName>
    <definedName name="_xlnm.Print_Area" localSheetId="1">Pasifler!$B$2:$N$73</definedName>
  </definedNames>
  <calcPr calcId="125725"/>
  <customWorkbookViews>
    <customWorkbookView name="sedef.kaptan - Kişisel Görünüm" guid="{D00846E4-D63A-4FB0-8FCE-C7A9C858EE72}" mergeInterval="0" personalView="1" maximized="1" windowWidth="1020" windowHeight="580" activeSheetId="3" showComments="commIndAndComment"/>
    <customWorkbookView name="heran.guzen - Kişisel Görünüm" guid="{27842106-B396-4EED-90E6-6F5E3C4B78AE}" mergeInterval="0" personalView="1" maximized="1" windowWidth="1020" windowHeight="603" activeSheetId="4" showComments="commIndAndComment"/>
    <customWorkbookView name="pelin.yaylali - Kişisel Görünüm" guid="{F3E08BE8-0FD1-493B-9D8C-45BFA56AB748}" mergeInterval="0" personalView="1" maximized="1" windowWidth="1020" windowHeight="606" activeSheetId="3"/>
    <customWorkbookView name="ece.kiryagdi - Kişisel Görünüm" guid="{B88733EF-1B50-4B48-B75A-D1B636553102}" mergeInterval="0" personalView="1" maximized="1" windowWidth="1020" windowHeight="606" activeSheetId="3"/>
  </customWorkbookViews>
</workbook>
</file>

<file path=xl/calcChain.xml><?xml version="1.0" encoding="utf-8"?>
<calcChain xmlns="http://schemas.openxmlformats.org/spreadsheetml/2006/main">
  <c r="I8" i="9"/>
  <c r="H8"/>
  <c r="L7" i="10"/>
  <c r="I7"/>
  <c r="F3"/>
  <c r="D4" i="9" s="1"/>
  <c r="K19" i="10"/>
  <c r="L32"/>
  <c r="K32"/>
  <c r="I32"/>
  <c r="H32"/>
  <c r="L45"/>
  <c r="K45"/>
  <c r="I45"/>
  <c r="H45"/>
  <c r="L31" i="11"/>
  <c r="L34"/>
  <c r="K34"/>
  <c r="L48" i="10"/>
  <c r="K48"/>
  <c r="H48"/>
  <c r="I48"/>
  <c r="H70"/>
  <c r="H19"/>
  <c r="H17" s="1"/>
  <c r="I55"/>
  <c r="H15" i="9"/>
  <c r="I46" i="11"/>
  <c r="J57"/>
  <c r="L46"/>
  <c r="M17"/>
  <c r="H12" i="9"/>
  <c r="H56"/>
  <c r="H55" s="1"/>
  <c r="I45"/>
  <c r="I37"/>
  <c r="I25"/>
  <c r="I20"/>
  <c r="I12"/>
  <c r="J11" i="10"/>
  <c r="J29"/>
  <c r="J41"/>
  <c r="H58"/>
  <c r="J20"/>
  <c r="J67"/>
  <c r="M58" i="11"/>
  <c r="M51"/>
  <c r="K52"/>
  <c r="M53"/>
  <c r="M57"/>
  <c r="L55"/>
  <c r="K49"/>
  <c r="K31"/>
  <c r="M26"/>
  <c r="M21"/>
  <c r="L49"/>
  <c r="M49" s="1"/>
  <c r="L41"/>
  <c r="L28"/>
  <c r="M35"/>
  <c r="M25"/>
  <c r="M22"/>
  <c r="M23"/>
  <c r="L15"/>
  <c r="L13" s="1"/>
  <c r="M10"/>
  <c r="M12"/>
  <c r="H55"/>
  <c r="J55" s="1"/>
  <c r="H52"/>
  <c r="H49"/>
  <c r="H41"/>
  <c r="J56"/>
  <c r="I55"/>
  <c r="I49"/>
  <c r="J38"/>
  <c r="I37"/>
  <c r="J35"/>
  <c r="J20"/>
  <c r="J18"/>
  <c r="J12"/>
  <c r="J39" i="10"/>
  <c r="I28"/>
  <c r="J18"/>
  <c r="J21"/>
  <c r="J16"/>
  <c r="J13"/>
  <c r="K55"/>
  <c r="M55" s="1"/>
  <c r="M35"/>
  <c r="M49"/>
  <c r="M51"/>
  <c r="M39"/>
  <c r="M41"/>
  <c r="L38"/>
  <c r="L24"/>
  <c r="M20"/>
  <c r="M22"/>
  <c r="M13"/>
  <c r="M15"/>
  <c r="J68"/>
  <c r="M54"/>
  <c r="J52"/>
  <c r="J35"/>
  <c r="J33"/>
  <c r="J31"/>
  <c r="J23"/>
  <c r="J15"/>
  <c r="J58" i="11"/>
  <c r="J53"/>
  <c r="J51"/>
  <c r="J50"/>
  <c r="J43"/>
  <c r="J36"/>
  <c r="J30"/>
  <c r="J11"/>
  <c r="H9" i="10"/>
  <c r="M60"/>
  <c r="L9" i="11"/>
  <c r="K55"/>
  <c r="M54"/>
  <c r="M47" i="10"/>
  <c r="K24" i="11"/>
  <c r="M24" s="1"/>
  <c r="H20" i="9"/>
  <c r="J43" i="10"/>
  <c r="M33" i="11"/>
  <c r="H45" i="9"/>
  <c r="M16" i="10"/>
  <c r="H67" i="9"/>
  <c r="H66" s="1"/>
  <c r="H37"/>
  <c r="K17" i="10"/>
  <c r="I9"/>
  <c r="M18" i="11"/>
  <c r="M69" i="10"/>
  <c r="M67"/>
  <c r="J26"/>
  <c r="J34"/>
  <c r="J22"/>
  <c r="J59"/>
  <c r="J46"/>
  <c r="J14"/>
  <c r="J12"/>
  <c r="J10"/>
  <c r="J17" i="11"/>
  <c r="M59" i="10"/>
  <c r="M46"/>
  <c r="J44" i="11"/>
  <c r="J50" i="10"/>
  <c r="M36" i="11"/>
  <c r="M29"/>
  <c r="K15"/>
  <c r="J47" i="10"/>
  <c r="J54"/>
  <c r="M27"/>
  <c r="M52"/>
  <c r="L58"/>
  <c r="M21"/>
  <c r="M42"/>
  <c r="M43"/>
  <c r="I28" i="11"/>
  <c r="I27" s="1"/>
  <c r="H28"/>
  <c r="J69" i="10"/>
  <c r="M57"/>
  <c r="I15" i="9"/>
  <c r="I31"/>
  <c r="H25"/>
  <c r="I9" i="11"/>
  <c r="J22"/>
  <c r="J32"/>
  <c r="K28"/>
  <c r="M30"/>
  <c r="M14" i="10"/>
  <c r="M12"/>
  <c r="I67" i="9"/>
  <c r="I66" s="1"/>
  <c r="J42" i="10"/>
  <c r="H31" i="9"/>
  <c r="M23" i="10"/>
  <c r="M26"/>
  <c r="M31"/>
  <c r="M29"/>
  <c r="M36"/>
  <c r="M53"/>
  <c r="I24"/>
  <c r="I38"/>
  <c r="J40" i="11"/>
  <c r="K9" i="10"/>
  <c r="M11"/>
  <c r="I56" i="9"/>
  <c r="I55" s="1"/>
  <c r="J66" i="10"/>
  <c r="M68"/>
  <c r="M66"/>
  <c r="J27"/>
  <c r="J25"/>
  <c r="H28"/>
  <c r="J28" s="1"/>
  <c r="M18"/>
  <c r="K28"/>
  <c r="M37"/>
  <c r="I19"/>
  <c r="J19" s="1"/>
  <c r="J37"/>
  <c r="I34" i="11"/>
  <c r="I31"/>
  <c r="I41"/>
  <c r="J41"/>
  <c r="H24"/>
  <c r="H34"/>
  <c r="H31"/>
  <c r="J29"/>
  <c r="H37"/>
  <c r="J47"/>
  <c r="L24"/>
  <c r="M34"/>
  <c r="M31"/>
  <c r="M40"/>
  <c r="M42"/>
  <c r="K37"/>
  <c r="M43"/>
  <c r="M44"/>
  <c r="M10" i="10"/>
  <c r="H55"/>
  <c r="J55" s="1"/>
  <c r="J53"/>
  <c r="J36"/>
  <c r="L9"/>
  <c r="L19"/>
  <c r="L17" s="1"/>
  <c r="K24"/>
  <c r="M24" s="1"/>
  <c r="M25"/>
  <c r="M34"/>
  <c r="J49"/>
  <c r="I58"/>
  <c r="J60"/>
  <c r="J25" i="11"/>
  <c r="I24"/>
  <c r="M48"/>
  <c r="I70" i="10"/>
  <c r="J70" s="1"/>
  <c r="H24"/>
  <c r="J51"/>
  <c r="L52" i="11"/>
  <c r="K41"/>
  <c r="M41" s="1"/>
  <c r="M56" i="10"/>
  <c r="J26" i="11"/>
  <c r="M30" i="10"/>
  <c r="J40"/>
  <c r="J56"/>
  <c r="L28"/>
  <c r="M33"/>
  <c r="L55"/>
  <c r="K38"/>
  <c r="M40"/>
  <c r="M50"/>
  <c r="J57"/>
  <c r="J39" i="11"/>
  <c r="J49"/>
  <c r="L70" i="10"/>
  <c r="M70" s="1"/>
  <c r="K70"/>
  <c r="H38"/>
  <c r="J38" s="1"/>
  <c r="J30"/>
  <c r="K58"/>
  <c r="I52" i="11"/>
  <c r="J52" s="1"/>
  <c r="H46"/>
  <c r="J46" s="1"/>
  <c r="L19"/>
  <c r="L37"/>
  <c r="M16"/>
  <c r="M20"/>
  <c r="M32"/>
  <c r="M38"/>
  <c r="M45"/>
  <c r="M47"/>
  <c r="M56"/>
  <c r="H15"/>
  <c r="H13" s="1"/>
  <c r="M14"/>
  <c r="I19"/>
  <c r="J23"/>
  <c r="H19"/>
  <c r="J21"/>
  <c r="H9"/>
  <c r="J10"/>
  <c r="J14"/>
  <c r="J42"/>
  <c r="J45"/>
  <c r="M11"/>
  <c r="I15"/>
  <c r="I13" s="1"/>
  <c r="K9"/>
  <c r="M9" s="1"/>
  <c r="K19"/>
  <c r="M50"/>
  <c r="M39"/>
  <c r="J16"/>
  <c r="J33"/>
  <c r="J48"/>
  <c r="J54"/>
  <c r="K46"/>
  <c r="M37"/>
  <c r="M58" i="10" l="1"/>
  <c r="J58"/>
  <c r="L44"/>
  <c r="L62" s="1"/>
  <c r="M48"/>
  <c r="I44"/>
  <c r="J48"/>
  <c r="J45"/>
  <c r="M38"/>
  <c r="M32"/>
  <c r="J32"/>
  <c r="M17"/>
  <c r="M19"/>
  <c r="J24"/>
  <c r="I17"/>
  <c r="J17" s="1"/>
  <c r="H83" i="9"/>
  <c r="H30"/>
  <c r="H11"/>
  <c r="H10" s="1"/>
  <c r="M28" i="10"/>
  <c r="M9"/>
  <c r="J9"/>
  <c r="H44"/>
  <c r="J44" s="1"/>
  <c r="M52" i="11"/>
  <c r="M55"/>
  <c r="J37"/>
  <c r="L27"/>
  <c r="L60" s="1"/>
  <c r="M28"/>
  <c r="J34"/>
  <c r="J31"/>
  <c r="J28"/>
  <c r="J24"/>
  <c r="M15"/>
  <c r="M19"/>
  <c r="J9"/>
  <c r="J19"/>
  <c r="J15"/>
  <c r="I83" i="9"/>
  <c r="I30"/>
  <c r="I11"/>
  <c r="I10" s="1"/>
  <c r="K44" i="10"/>
  <c r="M44" s="1"/>
  <c r="M45"/>
  <c r="M46" i="11"/>
  <c r="K27"/>
  <c r="H27"/>
  <c r="J27" s="1"/>
  <c r="K13"/>
  <c r="M13" s="1"/>
  <c r="J13"/>
  <c r="H60"/>
  <c r="I60"/>
  <c r="I62" i="10" l="1"/>
  <c r="H53" i="9"/>
  <c r="H85" s="1"/>
  <c r="H89" s="1"/>
  <c r="H62" i="10"/>
  <c r="M27" i="11"/>
  <c r="I53" i="9"/>
  <c r="I85" s="1"/>
  <c r="I89" s="1"/>
  <c r="K62" i="10"/>
  <c r="M62" s="1"/>
  <c r="K60" i="11"/>
  <c r="M60" s="1"/>
  <c r="J60"/>
  <c r="J62" i="10" l="1"/>
</calcChain>
</file>

<file path=xl/sharedStrings.xml><?xml version="1.0" encoding="utf-8"?>
<sst xmlns="http://schemas.openxmlformats.org/spreadsheetml/2006/main" count="375" uniqueCount="232">
  <si>
    <t>CARİ DÖNEM</t>
  </si>
  <si>
    <t>ÖNCEKİ DÖNEM</t>
  </si>
  <si>
    <t>AKTİFLER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</si>
  <si>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</si>
  <si>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</si>
  <si>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</si>
  <si>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</si>
  <si>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</si>
  <si>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</si>
  <si>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</si>
  <si>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</si>
  <si>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</si>
  <si>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</si>
  <si>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Diğer Bankalar</t>
  </si>
  <si>
    <t xml:space="preserve"> 1) Yurtiçi Bankalar</t>
  </si>
  <si>
    <t>III -</t>
  </si>
  <si>
    <t>IV -</t>
  </si>
  <si>
    <t>V -</t>
  </si>
  <si>
    <t>Devlet İç Borçlanma Senetleri</t>
  </si>
  <si>
    <t>Diğer Borçlanma Senetleri</t>
  </si>
  <si>
    <t>Hisse Senetleri</t>
  </si>
  <si>
    <t>D.</t>
  </si>
  <si>
    <t xml:space="preserve">Diğer Menkul Değerler </t>
  </si>
  <si>
    <t>VI -</t>
  </si>
  <si>
    <t>Kısa Vadeli</t>
  </si>
  <si>
    <t>Orta ve Uzun Vadeli</t>
  </si>
  <si>
    <t>VII -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</si>
  <si>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</si>
  <si>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</si>
  <si>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</si>
  <si>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</si>
  <si>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</si>
  <si>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VIII -</t>
  </si>
  <si>
    <t>FAİZ VE GELİR TAHAKKUK VE REESKONTLARI</t>
  </si>
  <si>
    <t>Kredilerin</t>
  </si>
  <si>
    <t>Menkul Değerlerin</t>
  </si>
  <si>
    <t>IX -</t>
  </si>
  <si>
    <t>Finansal Kiralama Alacakları</t>
  </si>
  <si>
    <t>Kazanılmamış Gelirler ( - )</t>
  </si>
  <si>
    <t>X -</t>
  </si>
  <si>
    <t>XI -</t>
  </si>
  <si>
    <t>XII -</t>
  </si>
  <si>
    <t xml:space="preserve">Mali İştirakler </t>
  </si>
  <si>
    <t xml:space="preserve">Mali Olmayan İştirakler </t>
  </si>
  <si>
    <t>XIII -</t>
  </si>
  <si>
    <t>Mali Ortaklıklar</t>
  </si>
  <si>
    <t>Mali Olmayan Ortaklıklar</t>
  </si>
  <si>
    <t>XIV -</t>
  </si>
  <si>
    <t>Diğer Menkul Kıymetler</t>
  </si>
  <si>
    <t>Defter Değeri</t>
  </si>
  <si>
    <t>Birikmiş Amortismanlar ( - )</t>
  </si>
  <si>
    <t>PASİFLER</t>
  </si>
  <si>
    <t>Tasarruf Mevduatı</t>
  </si>
  <si>
    <t>Resmi Kuruluşlar Mevduatı</t>
  </si>
  <si>
    <t>Ticari Kuruluşlar Mevduatı</t>
  </si>
  <si>
    <t>E.</t>
  </si>
  <si>
    <t>Diğer Kuruluşlar Mevduatı</t>
  </si>
  <si>
    <t>F.</t>
  </si>
  <si>
    <t>Bankalar Mevduatı</t>
  </si>
  <si>
    <t>G.</t>
  </si>
  <si>
    <t>H.</t>
  </si>
  <si>
    <t>Altın Depo Hesapları</t>
  </si>
  <si>
    <t xml:space="preserve">II - </t>
  </si>
  <si>
    <t>Alınan Diğer Krediler</t>
  </si>
  <si>
    <t xml:space="preserve"> 1) Yurtiçi banka ve kuruluşlardan</t>
  </si>
  <si>
    <t xml:space="preserve"> 2) Yurtdışı banka, kuruluş ve fonlardan</t>
  </si>
  <si>
    <t xml:space="preserve"> 3) Sermaye Benzeri Krediler</t>
  </si>
  <si>
    <t xml:space="preserve">IV - 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</si>
  <si>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</si>
  <si>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</si>
  <si>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</si>
  <si>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</si>
  <si>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</si>
  <si>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</si>
  <si>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</si>
  <si>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 xml:space="preserve">VII - </t>
  </si>
  <si>
    <t>Finansal Kiralama Borçları</t>
  </si>
  <si>
    <t>Ertelenmiş Finansal Kiralama Giderleri ( - )</t>
  </si>
  <si>
    <t>ÖDENECEK VERGİ, RESİM, HARÇ VE PRİMLER</t>
  </si>
  <si>
    <t>İTHALAT TRANSFER EMİRLERİ</t>
  </si>
  <si>
    <t>KARŞILIKLAR</t>
  </si>
  <si>
    <t>Kıdem Tazminatı Karşılığı</t>
  </si>
  <si>
    <t>Genel Kredi Karşılıkları</t>
  </si>
  <si>
    <t>Vergi Karşılığı</t>
  </si>
  <si>
    <t>Diğer Karşılıklar</t>
  </si>
  <si>
    <t xml:space="preserve"> 1) Nominal Sermaye</t>
  </si>
  <si>
    <t xml:space="preserve"> 2) Ödenmemiş Sermaye  ( - )</t>
  </si>
  <si>
    <t>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</si>
  <si>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</si>
  <si>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</si>
  <si>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</si>
  <si>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</si>
  <si>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>Zarar</t>
  </si>
  <si>
    <t xml:space="preserve"> 1) Dönem Zararı</t>
  </si>
  <si>
    <t xml:space="preserve"> 2) Geçmiş Yıl Zararları</t>
  </si>
  <si>
    <t>KÂR</t>
  </si>
  <si>
    <t>Dönem Kârı</t>
  </si>
  <si>
    <t>Geçmiş Yıl Kârları</t>
  </si>
  <si>
    <t>TOPLAM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</si>
  <si>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</si>
  <si>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</si>
  <si>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</si>
  <si>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</si>
  <si>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</si>
  <si>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</si>
  <si>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</si>
  <si>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</si>
  <si>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2) Yurtiçi Bankalardan</t>
  </si>
  <si>
    <t xml:space="preserve"> 3) Yurtdışı Bankalardan</t>
  </si>
  <si>
    <t>Menkul Değerler Cüzdanından Alınan Faizler</t>
  </si>
  <si>
    <t>Mevduata Verilen Faizler</t>
  </si>
  <si>
    <t xml:space="preserve"> 1) Tasarruf Mevduatına</t>
  </si>
  <si>
    <t xml:space="preserve">Kullanılan Kredilere Verilen Faizler 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</si>
  <si>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</si>
  <si>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</si>
  <si>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</si>
  <si>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</si>
  <si>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>NET FAİZ GELİRİ  [ I - II ]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</si>
  <si>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</si>
  <si>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</si>
  <si>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</si>
  <si>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</si>
  <si>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</si>
  <si>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</si>
  <si>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</si>
  <si>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</si>
  <si>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</si>
  <si>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</si>
  <si>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</si>
  <si>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</si>
  <si>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</si>
  <si>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</si>
  <si>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</si>
  <si>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</si>
  <si>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Amortisman Giderleri</t>
  </si>
  <si>
    <t>Vergi ve Harçlar</t>
  </si>
  <si>
    <t>I.</t>
  </si>
  <si>
    <t>Olağanüstü Giderler</t>
  </si>
  <si>
    <t>J.</t>
  </si>
  <si>
    <t>K.</t>
  </si>
  <si>
    <t>L.</t>
  </si>
  <si>
    <t>NET FAİZ DIŞI GELİRLER [ IV - V ]</t>
  </si>
  <si>
    <t>VERGİ ÖNCESİ KÂR / ZARAR [ III + VI ]</t>
  </si>
  <si>
    <t>VERGİ PROVİZYONU</t>
  </si>
  <si>
    <t>NET KÂR / ZARAR [ VII - VIII ]</t>
  </si>
  <si>
    <t>FİNANSAL KİRALAMA ALACAKLARI [ Net ] *</t>
  </si>
  <si>
    <t>MEVDUAT YASAL KARŞILIKLARI</t>
  </si>
  <si>
    <t>K.K.T.C.Merkez Bankası Kredileri</t>
  </si>
  <si>
    <t xml:space="preserve"> 1) Kanuni Yedek Akçeler</t>
  </si>
  <si>
    <t xml:space="preserve"> 1) K.K.T.C.Merkez Bankasından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</si>
  <si>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</si>
  <si>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</si>
  <si>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</si>
  <si>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</si>
  <si>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 1) K.K.T.C.Merkez Bankasına</t>
  </si>
  <si>
    <t>TP</t>
  </si>
  <si>
    <t>YP</t>
  </si>
  <si>
    <t>Tahsil İmkanı Sınırlı Krediler ve Diğer Alacaklar [ Net ]</t>
  </si>
  <si>
    <t xml:space="preserve">Ödenmiş Sermaye  </t>
  </si>
  <si>
    <t xml:space="preserve">EMANET VE REHİNLİ KIYMETLER </t>
  </si>
  <si>
    <t>( * ) Yasa ile yetkilendirilen bankalar tarafından kullanılır.</t>
  </si>
  <si>
    <t xml:space="preserve">B. </t>
  </si>
  <si>
    <t>Döviz Mevduata Verilen Faizler</t>
  </si>
  <si>
    <t xml:space="preserve"> 6) Altın Depo Hesaplarına</t>
  </si>
  <si>
    <t>Dipnot</t>
  </si>
  <si>
    <t xml:space="preserve">MEVDUAT </t>
  </si>
  <si>
    <t>(11)</t>
  </si>
  <si>
    <t>(12)</t>
  </si>
  <si>
    <t>(13)</t>
  </si>
  <si>
    <t xml:space="preserve">ALINAN KREDİLER </t>
  </si>
  <si>
    <t>(15)</t>
  </si>
  <si>
    <t xml:space="preserve">ÇIKARILAN MENKUL KIYMETLER [ Net ]  </t>
  </si>
  <si>
    <t>(14)</t>
  </si>
  <si>
    <t xml:space="preserve">FONLAR </t>
  </si>
  <si>
    <t>(16)</t>
  </si>
  <si>
    <t xml:space="preserve">MUHTELİF BORÇLAR </t>
  </si>
  <si>
    <t>(17)</t>
  </si>
  <si>
    <t xml:space="preserve">DİĞER PASİFLER  </t>
  </si>
  <si>
    <t>(18)</t>
  </si>
  <si>
    <t xml:space="preserve">ÖZKAYNAKLAR </t>
  </si>
  <si>
    <t>(19)</t>
  </si>
  <si>
    <t xml:space="preserve">Değerleme Farkları </t>
  </si>
  <si>
    <t xml:space="preserve">TOPLAM PASİFLER  </t>
  </si>
  <si>
    <t>(1)</t>
  </si>
  <si>
    <t xml:space="preserve">BİLANÇO DIŞI YÜKÜMLÜLÜKLER </t>
  </si>
  <si>
    <t>(2)</t>
  </si>
  <si>
    <t xml:space="preserve">GARANTİ VE KEFALETLER </t>
  </si>
  <si>
    <t>(3)</t>
  </si>
  <si>
    <t xml:space="preserve">TAAHHÜTLER </t>
  </si>
  <si>
    <t>(4)</t>
  </si>
  <si>
    <t xml:space="preserve">DÖVİZ VE FAİZ HADDİ İLE İLGİLİ İŞLEMLER </t>
  </si>
  <si>
    <t xml:space="preserve">K.K.T.C.Merkez Bankası  </t>
  </si>
  <si>
    <t xml:space="preserve"> 2) Yurtdışı Bankalar  </t>
  </si>
  <si>
    <t xml:space="preserve">MENKUL DEĞERLER CÜZDANI [ Net ]  </t>
  </si>
  <si>
    <t xml:space="preserve">KREDİLER  </t>
  </si>
  <si>
    <t>(5)</t>
  </si>
  <si>
    <t xml:space="preserve">TAKİPTEKİ ALACAKLAR [ Net ] </t>
  </si>
  <si>
    <t>(6)</t>
  </si>
  <si>
    <t xml:space="preserve">MUHTELİF ALACAKLAR </t>
  </si>
  <si>
    <t>(7)</t>
  </si>
  <si>
    <t xml:space="preserve">İŞTİRAKLER [ Net ]  </t>
  </si>
  <si>
    <t xml:space="preserve">BAĞLI ORTAKLIKLAR [ Net ] </t>
  </si>
  <si>
    <t>(8)</t>
  </si>
  <si>
    <t xml:space="preserve">BAĞLI MENKUL KIYMETLER [ Net ]  </t>
  </si>
  <si>
    <t>(9)</t>
  </si>
  <si>
    <t xml:space="preserve">SABİT KIYMETLER [ Net ]  </t>
  </si>
  <si>
    <t>(10)</t>
  </si>
  <si>
    <t xml:space="preserve">DİĞER AKTİFLER </t>
  </si>
  <si>
    <t xml:space="preserve">TOPLAM AKTİFLER </t>
  </si>
  <si>
    <t xml:space="preserve">FAİZ GELİRLERİ  </t>
  </si>
  <si>
    <t xml:space="preserve">Diğer Faiz Gelirleri </t>
  </si>
  <si>
    <t xml:space="preserve">FAİZ GİDERLERİ  </t>
  </si>
  <si>
    <t xml:space="preserve">Diğer Faiz Giderleri </t>
  </si>
  <si>
    <t xml:space="preserve">Diğer Faiz Dışı Gelirler </t>
  </si>
  <si>
    <t>Takipteki Alacaklar Provizyonu</t>
  </si>
  <si>
    <t xml:space="preserve">Diğer Provizyonlar </t>
  </si>
  <si>
    <t xml:space="preserve">Diğer Faiz Dışı Giderler </t>
  </si>
  <si>
    <t xml:space="preserve"> 3) Ters Repo İşlemlerinden Alacaklar</t>
  </si>
  <si>
    <t>REPO İŞLEMLERİNDEN SAĞLANAN FONLAR</t>
  </si>
  <si>
    <t xml:space="preserve">FİNANSAL KİRALAMA BORÇLARI [ Net ] </t>
  </si>
  <si>
    <t xml:space="preserve"> 1) Kalkınma Bankası Tahvillerinden</t>
  </si>
  <si>
    <t xml:space="preserve"> 2) Diğer Menkul Kıymetlerden</t>
  </si>
  <si>
    <t xml:space="preserve"> 4) Ters Repo İşlemlerinden Alınan Faizler</t>
  </si>
  <si>
    <t>Repo İşlemlerine Verilen Faizler</t>
  </si>
  <si>
    <t xml:space="preserve">FAİZ DIŞI GELİRLER </t>
  </si>
  <si>
    <t xml:space="preserve">FAİZ DIŞI GİDERLER </t>
  </si>
  <si>
    <t>KARŞILAŞTIRMALI BİLANÇOSU</t>
  </si>
  <si>
    <t>KARŞILAŞTIRMALI KÂR VE ZARAR CETVELİ</t>
  </si>
  <si>
    <t>(TL)</t>
  </si>
  <si>
    <t>KIBRIS İKTİSAT BANKASI LTD.</t>
  </si>
  <si>
    <t>(31/12/2014)</t>
  </si>
  <si>
    <t>(31/12/2013)</t>
  </si>
</sst>
</file>

<file path=xl/styles.xml><?xml version="1.0" encoding="utf-8"?>
<styleSheet xmlns="http://schemas.openxmlformats.org/spreadsheetml/2006/main">
  <numFmts count="2">
    <numFmt numFmtId="164" formatCode="#,##0_ ;\-#,##0\ "/>
    <numFmt numFmtId="165" formatCode="0_ ;\-0\ "/>
  </numFmts>
  <fonts count="10">
    <font>
      <sz val="10"/>
      <name val="MS Sans Serif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8"/>
      <name val="MS Sans Serif"/>
      <family val="2"/>
      <charset val="162"/>
    </font>
    <font>
      <b/>
      <sz val="12"/>
      <name val="Times New Roman Tur"/>
      <charset val="162"/>
    </font>
    <font>
      <sz val="12"/>
      <name val="Times New Roman Tur"/>
      <charset val="162"/>
    </font>
    <font>
      <sz val="12"/>
      <name val="MS Sans Serif"/>
      <family val="2"/>
      <charset val="162"/>
    </font>
    <font>
      <b/>
      <sz val="12"/>
      <name val="MS Sans Serif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9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ashed">
        <color indexed="64"/>
      </bottom>
      <diagonal/>
    </border>
    <border>
      <left/>
      <right style="double">
        <color indexed="10"/>
      </right>
      <top/>
      <bottom style="hair">
        <color indexed="64"/>
      </bottom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/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/>
      <right style="double">
        <color indexed="10"/>
      </right>
      <top style="medium">
        <color indexed="10"/>
      </top>
      <bottom/>
      <diagonal/>
    </border>
    <border>
      <left style="double">
        <color indexed="10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/>
      <right/>
      <top style="dashDot">
        <color indexed="18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/>
      <right/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/>
      <right/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  <border>
      <left/>
      <right/>
      <top style="dashDot">
        <color indexed="6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double">
        <color indexed="64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 style="medium">
        <color indexed="12"/>
      </left>
      <right style="double">
        <color indexed="12"/>
      </right>
      <top style="double">
        <color indexed="12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medium">
        <color indexed="48"/>
      </left>
      <right style="medium">
        <color indexed="48"/>
      </right>
      <top style="dashDot">
        <color indexed="18"/>
      </top>
      <bottom style="dashDot">
        <color indexed="18"/>
      </bottom>
      <diagonal/>
    </border>
    <border>
      <left style="double">
        <color indexed="64"/>
      </left>
      <right/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39"/>
      </left>
      <right style="double">
        <color indexed="39"/>
      </right>
      <top style="double">
        <color indexed="39"/>
      </top>
      <bottom/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medium">
        <color indexed="48"/>
      </left>
      <right style="double">
        <color indexed="48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 style="dotted">
        <color indexed="12"/>
      </bottom>
      <diagonal/>
    </border>
    <border>
      <left style="medium">
        <color indexed="48"/>
      </left>
      <right style="double">
        <color indexed="48"/>
      </right>
      <top/>
      <bottom style="dashed">
        <color indexed="64"/>
      </bottom>
      <diagonal/>
    </border>
    <border>
      <left style="medium">
        <color indexed="48"/>
      </left>
      <right style="double">
        <color indexed="48"/>
      </right>
      <top/>
      <bottom/>
      <diagonal/>
    </border>
    <border>
      <left style="medium">
        <color indexed="48"/>
      </left>
      <right style="double">
        <color indexed="48"/>
      </right>
      <top/>
      <bottom style="double">
        <color indexed="12"/>
      </bottom>
      <diagonal/>
    </border>
    <border>
      <left/>
      <right/>
      <top/>
      <bottom style="dotted">
        <color indexed="39"/>
      </bottom>
      <diagonal/>
    </border>
    <border>
      <left style="medium">
        <color indexed="48"/>
      </left>
      <right style="medium">
        <color indexed="48"/>
      </right>
      <top/>
      <bottom style="double">
        <color indexed="12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 style="double">
        <color indexed="39"/>
      </left>
      <right style="double">
        <color indexed="39"/>
      </right>
      <top/>
      <bottom style="dashed">
        <color indexed="64"/>
      </bottom>
      <diagonal/>
    </border>
    <border>
      <left style="double">
        <color indexed="39"/>
      </left>
      <right style="double">
        <color indexed="39"/>
      </right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double">
        <color indexed="39"/>
      </left>
      <right style="double">
        <color indexed="39"/>
      </right>
      <top style="dashDot">
        <color indexed="18"/>
      </top>
      <bottom style="dashDot">
        <color indexed="18"/>
      </bottom>
      <diagonal/>
    </border>
    <border>
      <left style="double">
        <color indexed="39"/>
      </left>
      <right style="double">
        <color indexed="39"/>
      </right>
      <top/>
      <bottom style="dotted">
        <color indexed="39"/>
      </bottom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/>
      <bottom style="dashed">
        <color indexed="64"/>
      </bottom>
      <diagonal/>
    </border>
    <border>
      <left style="double">
        <color indexed="10"/>
      </left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 style="medium">
        <color indexed="10"/>
      </top>
      <bottom/>
      <diagonal/>
    </border>
    <border>
      <left style="double">
        <color indexed="12"/>
      </left>
      <right style="medium">
        <color indexed="12"/>
      </right>
      <top style="hair">
        <color indexed="64"/>
      </top>
      <bottom style="hair">
        <color indexed="64"/>
      </bottom>
      <diagonal/>
    </border>
    <border>
      <left style="medium">
        <color indexed="12"/>
      </left>
      <right style="medium">
        <color indexed="12"/>
      </right>
      <top/>
      <bottom style="dotted">
        <color indexed="12"/>
      </bottom>
      <diagonal/>
    </border>
    <border>
      <left style="medium">
        <color indexed="12"/>
      </left>
      <right style="medium">
        <color indexed="12"/>
      </right>
      <top/>
      <bottom style="medium">
        <color indexed="10"/>
      </bottom>
      <diagonal/>
    </border>
    <border>
      <left style="double">
        <color rgb="FF3333FF"/>
      </left>
      <right style="double">
        <color rgb="FF3333FF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8" fillId="2" borderId="0" xfId="0" applyFont="1" applyFill="1" applyProtection="1">
      <protection locked="0"/>
    </xf>
    <xf numFmtId="164" fontId="8" fillId="2" borderId="0" xfId="0" applyNumberFormat="1" applyFont="1" applyFill="1" applyProtection="1"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164" fontId="8" fillId="3" borderId="2" xfId="0" applyNumberFormat="1" applyFont="1" applyFill="1" applyBorder="1" applyProtection="1">
      <protection locked="0"/>
    </xf>
    <xf numFmtId="164" fontId="9" fillId="3" borderId="2" xfId="0" applyNumberFormat="1" applyFont="1" applyFill="1" applyBorder="1" applyAlignment="1" applyProtection="1">
      <alignment horizontal="right"/>
      <protection locked="0"/>
    </xf>
    <xf numFmtId="0" fontId="8" fillId="3" borderId="3" xfId="0" applyFont="1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164" fontId="8" fillId="2" borderId="0" xfId="0" applyNumberFormat="1" applyFont="1" applyFill="1" applyBorder="1" applyProtection="1">
      <protection locked="0"/>
    </xf>
    <xf numFmtId="164" fontId="9" fillId="2" borderId="0" xfId="0" applyNumberFormat="1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164" fontId="8" fillId="2" borderId="5" xfId="0" applyNumberFormat="1" applyFont="1" applyFill="1" applyBorder="1" applyAlignment="1" applyProtection="1">
      <alignment horizontal="center"/>
      <protection locked="0"/>
    </xf>
    <xf numFmtId="164" fontId="9" fillId="2" borderId="6" xfId="0" applyNumberFormat="1" applyFont="1" applyFill="1" applyBorder="1" applyProtection="1">
      <protection locked="0"/>
    </xf>
    <xf numFmtId="164" fontId="9" fillId="2" borderId="7" xfId="0" applyNumberFormat="1" applyFont="1" applyFill="1" applyBorder="1" applyProtection="1">
      <protection locked="0"/>
    </xf>
    <xf numFmtId="164" fontId="9" fillId="2" borderId="8" xfId="0" applyNumberFormat="1" applyFont="1" applyFill="1" applyBorder="1" applyProtection="1">
      <protection locked="0"/>
    </xf>
    <xf numFmtId="164" fontId="8" fillId="2" borderId="9" xfId="0" applyNumberFormat="1" applyFont="1" applyFill="1" applyBorder="1" applyProtection="1">
      <protection locked="0"/>
    </xf>
    <xf numFmtId="164" fontId="8" fillId="2" borderId="8" xfId="0" applyNumberFormat="1" applyFont="1" applyFill="1" applyBorder="1" applyProtection="1">
      <protection locked="0"/>
    </xf>
    <xf numFmtId="164" fontId="8" fillId="2" borderId="10" xfId="0" applyNumberFormat="1" applyFont="1" applyFill="1" applyBorder="1" applyProtection="1">
      <protection locked="0"/>
    </xf>
    <xf numFmtId="164" fontId="8" fillId="2" borderId="11" xfId="0" applyNumberFormat="1" applyFont="1" applyFill="1" applyBorder="1" applyProtection="1">
      <protection locked="0"/>
    </xf>
    <xf numFmtId="164" fontId="9" fillId="2" borderId="12" xfId="0" applyNumberFormat="1" applyFont="1" applyFill="1" applyBorder="1" applyProtection="1">
      <protection locked="0"/>
    </xf>
    <xf numFmtId="164" fontId="8" fillId="2" borderId="13" xfId="0" applyNumberFormat="1" applyFont="1" applyFill="1" applyBorder="1" applyProtection="1">
      <protection locked="0"/>
    </xf>
    <xf numFmtId="0" fontId="8" fillId="2" borderId="14" xfId="0" applyFont="1" applyFill="1" applyBorder="1" applyProtection="1"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164" fontId="8" fillId="3" borderId="15" xfId="0" applyNumberFormat="1" applyFont="1" applyFill="1" applyBorder="1" applyProtection="1">
      <protection locked="0"/>
    </xf>
    <xf numFmtId="0" fontId="8" fillId="3" borderId="16" xfId="0" applyFont="1" applyFill="1" applyBorder="1" applyProtection="1">
      <protection locked="0"/>
    </xf>
    <xf numFmtId="0" fontId="9" fillId="2" borderId="0" xfId="0" applyFont="1" applyFill="1" applyProtection="1"/>
    <xf numFmtId="0" fontId="8" fillId="2" borderId="0" xfId="0" applyFont="1" applyFill="1" applyProtection="1"/>
    <xf numFmtId="49" fontId="8" fillId="2" borderId="0" xfId="0" applyNumberFormat="1" applyFont="1" applyFill="1" applyAlignment="1" applyProtection="1">
      <alignment horizontal="center"/>
    </xf>
    <xf numFmtId="0" fontId="9" fillId="3" borderId="17" xfId="0" applyFont="1" applyFill="1" applyBorder="1" applyProtection="1"/>
    <xf numFmtId="0" fontId="8" fillId="3" borderId="2" xfId="0" applyFont="1" applyFill="1" applyBorder="1" applyAlignment="1" applyProtection="1">
      <alignment horizontal="left"/>
    </xf>
    <xf numFmtId="0" fontId="8" fillId="3" borderId="2" xfId="0" applyFont="1" applyFill="1" applyBorder="1" applyProtection="1"/>
    <xf numFmtId="49" fontId="8" fillId="3" borderId="2" xfId="0" applyNumberFormat="1" applyFont="1" applyFill="1" applyBorder="1" applyAlignment="1" applyProtection="1">
      <alignment horizontal="center"/>
    </xf>
    <xf numFmtId="0" fontId="9" fillId="2" borderId="17" xfId="0" applyFont="1" applyFill="1" applyBorder="1" applyProtection="1"/>
    <xf numFmtId="0" fontId="8" fillId="2" borderId="2" xfId="0" applyFont="1" applyFill="1" applyBorder="1" applyProtection="1"/>
    <xf numFmtId="49" fontId="8" fillId="2" borderId="2" xfId="0" applyNumberFormat="1" applyFont="1" applyFill="1" applyBorder="1" applyAlignment="1" applyProtection="1">
      <alignment horizontal="center"/>
    </xf>
    <xf numFmtId="0" fontId="9" fillId="2" borderId="18" xfId="0" applyFont="1" applyFill="1" applyBorder="1" applyProtection="1"/>
    <xf numFmtId="0" fontId="8" fillId="2" borderId="0" xfId="0" applyFont="1" applyFill="1" applyBorder="1" applyProtection="1"/>
    <xf numFmtId="0" fontId="8" fillId="2" borderId="0" xfId="0" applyFont="1" applyFill="1" applyAlignment="1" applyProtection="1">
      <alignment wrapText="1"/>
    </xf>
    <xf numFmtId="49" fontId="9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Protection="1"/>
    <xf numFmtId="49" fontId="8" fillId="2" borderId="5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left"/>
    </xf>
    <xf numFmtId="0" fontId="8" fillId="2" borderId="0" xfId="0" quotePrefix="1" applyFont="1" applyFill="1" applyBorder="1" applyAlignment="1" applyProtection="1">
      <alignment horizontal="left"/>
    </xf>
    <xf numFmtId="0" fontId="9" fillId="2" borderId="18" xfId="0" quotePrefix="1" applyFont="1" applyFill="1" applyBorder="1" applyAlignment="1" applyProtection="1">
      <alignment horizontal="left"/>
    </xf>
    <xf numFmtId="0" fontId="9" fillId="2" borderId="0" xfId="0" quotePrefix="1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/>
    </xf>
    <xf numFmtId="0" fontId="9" fillId="3" borderId="19" xfId="0" applyFont="1" applyFill="1" applyBorder="1" applyProtection="1"/>
    <xf numFmtId="0" fontId="8" fillId="3" borderId="15" xfId="0" applyFont="1" applyFill="1" applyBorder="1" applyAlignment="1" applyProtection="1">
      <alignment horizontal="left"/>
    </xf>
    <xf numFmtId="0" fontId="8" fillId="3" borderId="15" xfId="0" applyFont="1" applyFill="1" applyBorder="1" applyProtection="1"/>
    <xf numFmtId="49" fontId="8" fillId="3" borderId="15" xfId="0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left"/>
    </xf>
    <xf numFmtId="164" fontId="9" fillId="2" borderId="6" xfId="0" applyNumberFormat="1" applyFont="1" applyFill="1" applyBorder="1" applyProtection="1"/>
    <xf numFmtId="164" fontId="9" fillId="2" borderId="7" xfId="0" applyNumberFormat="1" applyFont="1" applyFill="1" applyBorder="1" applyProtection="1"/>
    <xf numFmtId="164" fontId="9" fillId="2" borderId="8" xfId="0" applyNumberFormat="1" applyFont="1" applyFill="1" applyBorder="1" applyProtection="1"/>
    <xf numFmtId="164" fontId="9" fillId="2" borderId="12" xfId="0" applyNumberFormat="1" applyFont="1" applyFill="1" applyBorder="1" applyProtection="1"/>
    <xf numFmtId="164" fontId="9" fillId="2" borderId="20" xfId="0" applyNumberFormat="1" applyFont="1" applyFill="1" applyBorder="1" applyProtection="1"/>
    <xf numFmtId="164" fontId="8" fillId="2" borderId="0" xfId="0" applyNumberFormat="1" applyFont="1" applyFill="1" applyAlignment="1" applyProtection="1">
      <alignment horizontal="center"/>
      <protection locked="0"/>
    </xf>
    <xf numFmtId="3" fontId="8" fillId="2" borderId="0" xfId="0" applyNumberFormat="1" applyFont="1" applyFill="1" applyProtection="1">
      <protection locked="0"/>
    </xf>
    <xf numFmtId="164" fontId="9" fillId="2" borderId="21" xfId="0" applyNumberFormat="1" applyFont="1" applyFill="1" applyBorder="1" applyProtection="1">
      <protection locked="0"/>
    </xf>
    <xf numFmtId="164" fontId="9" fillId="2" borderId="22" xfId="0" applyNumberFormat="1" applyFont="1" applyFill="1" applyBorder="1" applyProtection="1">
      <protection locked="0"/>
    </xf>
    <xf numFmtId="164" fontId="9" fillId="2" borderId="0" xfId="0" applyNumberFormat="1" applyFont="1" applyFill="1" applyProtection="1">
      <protection locked="0"/>
    </xf>
    <xf numFmtId="164" fontId="8" fillId="2" borderId="23" xfId="0" applyNumberFormat="1" applyFont="1" applyFill="1" applyBorder="1" applyProtection="1">
      <protection locked="0"/>
    </xf>
    <xf numFmtId="164" fontId="8" fillId="2" borderId="24" xfId="0" applyNumberFormat="1" applyFont="1" applyFill="1" applyBorder="1" applyProtection="1">
      <protection locked="0"/>
    </xf>
    <xf numFmtId="164" fontId="9" fillId="2" borderId="25" xfId="0" applyNumberFormat="1" applyFont="1" applyFill="1" applyBorder="1" applyProtection="1">
      <protection locked="0"/>
    </xf>
    <xf numFmtId="164" fontId="9" fillId="2" borderId="26" xfId="0" applyNumberFormat="1" applyFont="1" applyFill="1" applyBorder="1" applyProtection="1">
      <protection locked="0"/>
    </xf>
    <xf numFmtId="164" fontId="8" fillId="2" borderId="27" xfId="0" applyNumberFormat="1" applyFont="1" applyFill="1" applyBorder="1" applyProtection="1">
      <protection locked="0"/>
    </xf>
    <xf numFmtId="164" fontId="8" fillId="2" borderId="28" xfId="0" applyNumberFormat="1" applyFont="1" applyFill="1" applyBorder="1" applyProtection="1">
      <protection locked="0"/>
    </xf>
    <xf numFmtId="164" fontId="8" fillId="2" borderId="29" xfId="0" applyNumberFormat="1" applyFont="1" applyFill="1" applyBorder="1" applyProtection="1">
      <protection locked="0"/>
    </xf>
    <xf numFmtId="164" fontId="8" fillId="2" borderId="30" xfId="0" applyNumberFormat="1" applyFont="1" applyFill="1" applyBorder="1" applyProtection="1">
      <protection locked="0"/>
    </xf>
    <xf numFmtId="164" fontId="8" fillId="2" borderId="31" xfId="0" applyNumberFormat="1" applyFont="1" applyFill="1" applyBorder="1" applyProtection="1">
      <protection locked="0"/>
    </xf>
    <xf numFmtId="164" fontId="8" fillId="2" borderId="32" xfId="0" applyNumberFormat="1" applyFont="1" applyFill="1" applyBorder="1" applyProtection="1">
      <protection locked="0"/>
    </xf>
    <xf numFmtId="164" fontId="8" fillId="2" borderId="33" xfId="0" applyNumberFormat="1" applyFont="1" applyFill="1" applyBorder="1" applyProtection="1">
      <protection locked="0"/>
    </xf>
    <xf numFmtId="164" fontId="8" fillId="2" borderId="34" xfId="0" applyNumberFormat="1" applyFont="1" applyFill="1" applyBorder="1" applyProtection="1">
      <protection locked="0"/>
    </xf>
    <xf numFmtId="164" fontId="8" fillId="2" borderId="35" xfId="0" applyNumberFormat="1" applyFont="1" applyFill="1" applyBorder="1" applyProtection="1">
      <protection locked="0"/>
    </xf>
    <xf numFmtId="164" fontId="8" fillId="2" borderId="21" xfId="0" applyNumberFormat="1" applyFont="1" applyFill="1" applyBorder="1" applyProtection="1">
      <protection locked="0"/>
    </xf>
    <xf numFmtId="164" fontId="8" fillId="2" borderId="22" xfId="0" applyNumberFormat="1" applyFont="1" applyFill="1" applyBorder="1" applyProtection="1">
      <protection locked="0"/>
    </xf>
    <xf numFmtId="164" fontId="8" fillId="2" borderId="36" xfId="0" applyNumberFormat="1" applyFont="1" applyFill="1" applyBorder="1" applyProtection="1">
      <protection locked="0"/>
    </xf>
    <xf numFmtId="164" fontId="9" fillId="2" borderId="37" xfId="0" applyNumberFormat="1" applyFont="1" applyFill="1" applyBorder="1" applyProtection="1"/>
    <xf numFmtId="164" fontId="8" fillId="2" borderId="38" xfId="0" applyNumberFormat="1" applyFont="1" applyFill="1" applyBorder="1" applyProtection="1"/>
    <xf numFmtId="164" fontId="9" fillId="2" borderId="39" xfId="0" applyNumberFormat="1" applyFont="1" applyFill="1" applyBorder="1" applyProtection="1"/>
    <xf numFmtId="164" fontId="9" fillId="2" borderId="40" xfId="0" applyNumberFormat="1" applyFont="1" applyFill="1" applyBorder="1" applyProtection="1"/>
    <xf numFmtId="164" fontId="8" fillId="2" borderId="41" xfId="0" applyNumberFormat="1" applyFont="1" applyFill="1" applyBorder="1" applyProtection="1"/>
    <xf numFmtId="164" fontId="8" fillId="2" borderId="42" xfId="0" applyNumberFormat="1" applyFont="1" applyFill="1" applyBorder="1" applyProtection="1"/>
    <xf numFmtId="164" fontId="8" fillId="2" borderId="43" xfId="0" applyNumberFormat="1" applyFont="1" applyFill="1" applyBorder="1" applyProtection="1"/>
    <xf numFmtId="164" fontId="9" fillId="2" borderId="44" xfId="0" applyNumberFormat="1" applyFont="1" applyFill="1" applyBorder="1" applyProtection="1"/>
    <xf numFmtId="164" fontId="8" fillId="2" borderId="37" xfId="0" applyNumberFormat="1" applyFont="1" applyFill="1" applyBorder="1" applyProtection="1"/>
    <xf numFmtId="164" fontId="8" fillId="2" borderId="45" xfId="0" applyNumberFormat="1" applyFont="1" applyFill="1" applyBorder="1" applyProtection="1"/>
    <xf numFmtId="164" fontId="9" fillId="2" borderId="46" xfId="0" applyNumberFormat="1" applyFont="1" applyFill="1" applyBorder="1" applyProtection="1"/>
    <xf numFmtId="164" fontId="9" fillId="2" borderId="21" xfId="0" applyNumberFormat="1" applyFont="1" applyFill="1" applyBorder="1" applyProtection="1"/>
    <xf numFmtId="164" fontId="9" fillId="2" borderId="22" xfId="0" applyNumberFormat="1" applyFont="1" applyFill="1" applyBorder="1" applyProtection="1"/>
    <xf numFmtId="164" fontId="9" fillId="2" borderId="47" xfId="0" applyNumberFormat="1" applyFont="1" applyFill="1" applyBorder="1" applyProtection="1"/>
    <xf numFmtId="164" fontId="9" fillId="2" borderId="48" xfId="0" applyNumberFormat="1" applyFont="1" applyFill="1" applyBorder="1" applyProtection="1"/>
    <xf numFmtId="164" fontId="8" fillId="2" borderId="23" xfId="0" applyNumberFormat="1" applyFont="1" applyFill="1" applyBorder="1" applyProtection="1"/>
    <xf numFmtId="164" fontId="8" fillId="2" borderId="24" xfId="0" applyNumberFormat="1" applyFont="1" applyFill="1" applyBorder="1" applyProtection="1"/>
    <xf numFmtId="164" fontId="9" fillId="2" borderId="49" xfId="0" applyNumberFormat="1" applyFont="1" applyFill="1" applyBorder="1" applyProtection="1"/>
    <xf numFmtId="164" fontId="9" fillId="2" borderId="50" xfId="0" applyNumberFormat="1" applyFont="1" applyFill="1" applyBorder="1" applyProtection="1"/>
    <xf numFmtId="164" fontId="8" fillId="2" borderId="51" xfId="0" applyNumberFormat="1" applyFont="1" applyFill="1" applyBorder="1" applyProtection="1"/>
    <xf numFmtId="164" fontId="8" fillId="2" borderId="52" xfId="0" applyNumberFormat="1" applyFont="1" applyFill="1" applyBorder="1" applyAlignment="1" applyProtection="1">
      <alignment horizontal="left"/>
    </xf>
    <xf numFmtId="164" fontId="8" fillId="2" borderId="52" xfId="0" applyNumberFormat="1" applyFont="1" applyFill="1" applyBorder="1" applyProtection="1"/>
    <xf numFmtId="164" fontId="8" fillId="2" borderId="53" xfId="0" applyNumberFormat="1" applyFont="1" applyFill="1" applyBorder="1" applyProtection="1"/>
    <xf numFmtId="164" fontId="8" fillId="2" borderId="53" xfId="0" applyNumberFormat="1" applyFont="1" applyFill="1" applyBorder="1" applyAlignment="1" applyProtection="1">
      <alignment horizontal="center"/>
    </xf>
    <xf numFmtId="164" fontId="9" fillId="2" borderId="18" xfId="0" applyNumberFormat="1" applyFont="1" applyFill="1" applyBorder="1" applyProtection="1"/>
    <xf numFmtId="164" fontId="9" fillId="2" borderId="0" xfId="0" applyNumberFormat="1" applyFont="1" applyFill="1" applyBorder="1" applyProtection="1"/>
    <xf numFmtId="164" fontId="8" fillId="2" borderId="18" xfId="0" applyNumberFormat="1" applyFont="1" applyFill="1" applyBorder="1" applyProtection="1"/>
    <xf numFmtId="164" fontId="8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Protection="1"/>
    <xf numFmtId="164" fontId="8" fillId="2" borderId="0" xfId="0" quotePrefix="1" applyNumberFormat="1" applyFont="1" applyFill="1" applyBorder="1" applyAlignment="1" applyProtection="1">
      <alignment horizontal="left"/>
    </xf>
    <xf numFmtId="164" fontId="9" fillId="2" borderId="0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left"/>
    </xf>
    <xf numFmtId="164" fontId="9" fillId="2" borderId="0" xfId="0" quotePrefix="1" applyNumberFormat="1" applyFont="1" applyFill="1" applyBorder="1" applyAlignment="1" applyProtection="1">
      <alignment horizontal="left"/>
    </xf>
    <xf numFmtId="164" fontId="8" fillId="2" borderId="0" xfId="0" quotePrefix="1" applyNumberFormat="1" applyFont="1" applyFill="1" applyBorder="1" applyAlignment="1" applyProtection="1">
      <alignment horizontal="center"/>
    </xf>
    <xf numFmtId="164" fontId="8" fillId="2" borderId="54" xfId="0" applyNumberFormat="1" applyFont="1" applyFill="1" applyBorder="1" applyProtection="1"/>
    <xf numFmtId="164" fontId="9" fillId="2" borderId="55" xfId="0" applyNumberFormat="1" applyFont="1" applyFill="1" applyBorder="1" applyProtection="1"/>
    <xf numFmtId="164" fontId="9" fillId="2" borderId="50" xfId="0" applyNumberFormat="1" applyFont="1" applyFill="1" applyBorder="1" applyAlignment="1" applyProtection="1">
      <alignment horizontal="left"/>
    </xf>
    <xf numFmtId="164" fontId="9" fillId="2" borderId="56" xfId="0" applyNumberFormat="1" applyFont="1" applyFill="1" applyBorder="1" applyProtection="1"/>
    <xf numFmtId="164" fontId="8" fillId="2" borderId="17" xfId="0" applyNumberFormat="1" applyFont="1" applyFill="1" applyBorder="1" applyProtection="1"/>
    <xf numFmtId="164" fontId="8" fillId="2" borderId="2" xfId="0" applyNumberFormat="1" applyFont="1" applyFill="1" applyBorder="1" applyAlignment="1" applyProtection="1">
      <alignment horizontal="left"/>
    </xf>
    <xf numFmtId="164" fontId="8" fillId="2" borderId="2" xfId="0" applyNumberFormat="1" applyFont="1" applyFill="1" applyBorder="1" applyProtection="1"/>
    <xf numFmtId="164" fontId="8" fillId="2" borderId="2" xfId="0" applyNumberFormat="1" applyFont="1" applyFill="1" applyBorder="1" applyAlignment="1" applyProtection="1">
      <alignment horizontal="center"/>
    </xf>
    <xf numFmtId="164" fontId="8" fillId="2" borderId="3" xfId="0" applyNumberFormat="1" applyFont="1" applyFill="1" applyBorder="1" applyProtection="1"/>
    <xf numFmtId="3" fontId="8" fillId="2" borderId="18" xfId="0" applyNumberFormat="1" applyFont="1" applyFill="1" applyBorder="1" applyProtection="1"/>
    <xf numFmtId="3" fontId="8" fillId="2" borderId="0" xfId="0" applyNumberFormat="1" applyFont="1" applyFill="1" applyBorder="1" applyProtection="1"/>
    <xf numFmtId="3" fontId="8" fillId="2" borderId="0" xfId="0" applyNumberFormat="1" applyFont="1" applyFill="1" applyProtection="1"/>
    <xf numFmtId="3" fontId="9" fillId="2" borderId="0" xfId="0" quotePrefix="1" applyNumberFormat="1" applyFont="1" applyFill="1" applyBorder="1" applyAlignment="1" applyProtection="1">
      <alignment horizontal="left"/>
    </xf>
    <xf numFmtId="3" fontId="8" fillId="2" borderId="0" xfId="0" applyNumberFormat="1" applyFont="1" applyFill="1" applyBorder="1" applyAlignment="1" applyProtection="1">
      <alignment vertical="top" wrapText="1"/>
    </xf>
    <xf numFmtId="3" fontId="8" fillId="2" borderId="4" xfId="0" applyNumberFormat="1" applyFont="1" applyFill="1" applyBorder="1" applyProtection="1"/>
    <xf numFmtId="3" fontId="9" fillId="2" borderId="0" xfId="0" applyNumberFormat="1" applyFont="1" applyFill="1" applyBorder="1" applyProtection="1"/>
    <xf numFmtId="164" fontId="8" fillId="2" borderId="4" xfId="0" applyNumberFormat="1" applyFont="1" applyFill="1" applyBorder="1" applyProtection="1"/>
    <xf numFmtId="164" fontId="8" fillId="2" borderId="0" xfId="0" applyNumberFormat="1" applyFont="1" applyFill="1" applyBorder="1" applyAlignment="1" applyProtection="1">
      <alignment horizontal="center" vertical="top" wrapText="1"/>
    </xf>
    <xf numFmtId="164" fontId="8" fillId="2" borderId="57" xfId="0" applyNumberFormat="1" applyFont="1" applyFill="1" applyBorder="1" applyAlignment="1" applyProtection="1">
      <alignment horizontal="center"/>
    </xf>
    <xf numFmtId="164" fontId="8" fillId="2" borderId="52" xfId="0" applyNumberFormat="1" applyFont="1" applyFill="1" applyBorder="1" applyAlignment="1" applyProtection="1">
      <alignment horizontal="center"/>
    </xf>
    <xf numFmtId="164" fontId="8" fillId="2" borderId="58" xfId="0" applyNumberFormat="1" applyFont="1" applyFill="1" applyBorder="1" applyAlignment="1" applyProtection="1">
      <alignment horizontal="center"/>
    </xf>
    <xf numFmtId="164" fontId="9" fillId="2" borderId="4" xfId="0" applyNumberFormat="1" applyFont="1" applyFill="1" applyBorder="1" applyProtection="1"/>
    <xf numFmtId="164" fontId="8" fillId="2" borderId="0" xfId="0" applyNumberFormat="1" applyFont="1" applyFill="1" applyProtection="1"/>
    <xf numFmtId="164" fontId="8" fillId="2" borderId="59" xfId="0" applyNumberFormat="1" applyFont="1" applyFill="1" applyBorder="1" applyProtection="1"/>
    <xf numFmtId="164" fontId="9" fillId="2" borderId="0" xfId="0" applyNumberFormat="1" applyFont="1" applyFill="1" applyProtection="1"/>
    <xf numFmtId="164" fontId="8" fillId="2" borderId="60" xfId="0" applyNumberFormat="1" applyFont="1" applyFill="1" applyBorder="1" applyProtection="1"/>
    <xf numFmtId="164" fontId="8" fillId="2" borderId="1" xfId="0" applyNumberFormat="1" applyFont="1" applyFill="1" applyBorder="1" applyAlignment="1" applyProtection="1">
      <alignment horizontal="left"/>
    </xf>
    <xf numFmtId="164" fontId="8" fillId="2" borderId="1" xfId="0" applyNumberFormat="1" applyFont="1" applyFill="1" applyBorder="1" applyProtection="1"/>
    <xf numFmtId="164" fontId="8" fillId="2" borderId="1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Protection="1">
      <protection locked="0"/>
    </xf>
    <xf numFmtId="3" fontId="2" fillId="2" borderId="18" xfId="0" applyNumberFormat="1" applyFont="1" applyFill="1" applyBorder="1" applyProtection="1">
      <protection locked="0"/>
    </xf>
    <xf numFmtId="3" fontId="2" fillId="2" borderId="0" xfId="0" applyNumberFormat="1" applyFont="1" applyFill="1" applyBorder="1" applyProtection="1">
      <protection locked="0"/>
    </xf>
    <xf numFmtId="3" fontId="1" fillId="2" borderId="0" xfId="0" quotePrefix="1" applyNumberFormat="1" applyFont="1" applyFill="1" applyBorder="1" applyAlignment="1" applyProtection="1">
      <alignment horizontal="left"/>
      <protection locked="0"/>
    </xf>
    <xf numFmtId="3" fontId="2" fillId="2" borderId="0" xfId="0" applyNumberFormat="1" applyFont="1" applyFill="1" applyBorder="1" applyAlignment="1" applyProtection="1">
      <alignment vertical="top" wrapText="1"/>
      <protection locked="0"/>
    </xf>
    <xf numFmtId="3" fontId="2" fillId="2" borderId="0" xfId="0" applyNumberFormat="1" applyFont="1" applyFill="1" applyBorder="1" applyAlignment="1" applyProtection="1"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52" xfId="0" applyNumberFormat="1" applyFont="1" applyFill="1" applyBorder="1" applyAlignment="1" applyProtection="1">
      <alignment horizontal="center"/>
      <protection locked="0"/>
    </xf>
    <xf numFmtId="3" fontId="2" fillId="2" borderId="61" xfId="0" applyNumberFormat="1" applyFont="1" applyFill="1" applyBorder="1" applyAlignment="1" applyProtection="1">
      <alignment horizontal="center"/>
      <protection locked="0"/>
    </xf>
    <xf numFmtId="3" fontId="1" fillId="2" borderId="22" xfId="0" applyNumberFormat="1" applyFont="1" applyFill="1" applyBorder="1" applyProtection="1">
      <protection locked="0"/>
    </xf>
    <xf numFmtId="3" fontId="1" fillId="2" borderId="62" xfId="0" applyNumberFormat="1" applyFont="1" applyFill="1" applyBorder="1" applyProtection="1">
      <protection locked="0"/>
    </xf>
    <xf numFmtId="3" fontId="7" fillId="2" borderId="0" xfId="0" applyNumberFormat="1" applyFont="1" applyFill="1" applyProtection="1">
      <protection locked="0"/>
    </xf>
    <xf numFmtId="3" fontId="2" fillId="2" borderId="24" xfId="0" applyNumberFormat="1" applyFont="1" applyFill="1" applyBorder="1" applyProtection="1">
      <protection locked="0"/>
    </xf>
    <xf numFmtId="3" fontId="2" fillId="2" borderId="63" xfId="0" applyNumberFormat="1" applyFont="1" applyFill="1" applyBorder="1" applyProtection="1">
      <protection locked="0"/>
    </xf>
    <xf numFmtId="3" fontId="2" fillId="2" borderId="64" xfId="0" applyNumberFormat="1" applyFont="1" applyFill="1" applyBorder="1" applyProtection="1">
      <protection locked="0"/>
    </xf>
    <xf numFmtId="3" fontId="2" fillId="2" borderId="65" xfId="0" applyNumberFormat="1" applyFont="1" applyFill="1" applyBorder="1" applyProtection="1">
      <protection locked="0"/>
    </xf>
    <xf numFmtId="3" fontId="2" fillId="2" borderId="66" xfId="0" applyNumberFormat="1" applyFont="1" applyFill="1" applyBorder="1" applyProtection="1">
      <protection locked="0"/>
    </xf>
    <xf numFmtId="3" fontId="2" fillId="2" borderId="28" xfId="0" applyNumberFormat="1" applyFont="1" applyFill="1" applyBorder="1" applyProtection="1">
      <protection locked="0"/>
    </xf>
    <xf numFmtId="3" fontId="2" fillId="2" borderId="67" xfId="0" applyNumberFormat="1" applyFont="1" applyFill="1" applyBorder="1" applyProtection="1">
      <protection locked="0"/>
    </xf>
    <xf numFmtId="3" fontId="6" fillId="2" borderId="0" xfId="0" applyNumberFormat="1" applyFont="1" applyFill="1" applyAlignment="1" applyProtection="1">
      <protection locked="0"/>
    </xf>
    <xf numFmtId="3" fontId="2" fillId="2" borderId="0" xfId="0" applyNumberFormat="1" applyFont="1" applyFill="1" applyProtection="1"/>
    <xf numFmtId="3" fontId="2" fillId="2" borderId="0" xfId="0" applyNumberFormat="1" applyFont="1" applyFill="1" applyAlignment="1" applyProtection="1"/>
    <xf numFmtId="3" fontId="1" fillId="2" borderId="0" xfId="0" applyNumberFormat="1" applyFont="1" applyFill="1" applyAlignment="1" applyProtection="1">
      <alignment horizontal="right"/>
    </xf>
    <xf numFmtId="3" fontId="6" fillId="2" borderId="0" xfId="0" applyNumberFormat="1" applyFont="1" applyFill="1" applyProtection="1"/>
    <xf numFmtId="3" fontId="2" fillId="2" borderId="17" xfId="0" applyNumberFormat="1" applyFont="1" applyFill="1" applyBorder="1" applyProtection="1"/>
    <xf numFmtId="3" fontId="2" fillId="2" borderId="2" xfId="0" applyNumberFormat="1" applyFont="1" applyFill="1" applyBorder="1" applyProtection="1"/>
    <xf numFmtId="3" fontId="2" fillId="2" borderId="2" xfId="0" applyNumberFormat="1" applyFont="1" applyFill="1" applyBorder="1" applyAlignment="1" applyProtection="1"/>
    <xf numFmtId="3" fontId="2" fillId="2" borderId="3" xfId="0" applyNumberFormat="1" applyFont="1" applyFill="1" applyBorder="1" applyProtection="1"/>
    <xf numFmtId="3" fontId="1" fillId="2" borderId="0" xfId="0" applyNumberFormat="1" applyFont="1" applyFill="1" applyProtection="1"/>
    <xf numFmtId="3" fontId="2" fillId="2" borderId="4" xfId="0" applyNumberFormat="1" applyFont="1" applyFill="1" applyBorder="1" applyProtection="1"/>
    <xf numFmtId="3" fontId="1" fillId="2" borderId="4" xfId="0" applyNumberFormat="1" applyFont="1" applyFill="1" applyBorder="1" applyProtection="1"/>
    <xf numFmtId="3" fontId="2" fillId="2" borderId="59" xfId="0" applyNumberFormat="1" applyFont="1" applyFill="1" applyBorder="1" applyProtection="1"/>
    <xf numFmtId="3" fontId="2" fillId="2" borderId="18" xfId="0" applyNumberFormat="1" applyFont="1" applyFill="1" applyBorder="1" applyProtection="1"/>
    <xf numFmtId="3" fontId="2" fillId="2" borderId="0" xfId="0" applyNumberFormat="1" applyFont="1" applyFill="1" applyBorder="1" applyProtection="1"/>
    <xf numFmtId="3" fontId="1" fillId="2" borderId="0" xfId="0" applyNumberFormat="1" applyFont="1" applyFill="1" applyBorder="1" applyProtection="1"/>
    <xf numFmtId="3" fontId="2" fillId="2" borderId="51" xfId="0" applyNumberFormat="1" applyFont="1" applyFill="1" applyBorder="1" applyProtection="1"/>
    <xf numFmtId="3" fontId="2" fillId="2" borderId="52" xfId="0" applyNumberFormat="1" applyFont="1" applyFill="1" applyBorder="1" applyProtection="1"/>
    <xf numFmtId="3" fontId="1" fillId="2" borderId="18" xfId="0" applyNumberFormat="1" applyFont="1" applyFill="1" applyBorder="1" applyProtection="1"/>
    <xf numFmtId="3" fontId="2" fillId="2" borderId="0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>
      <alignment horizontal="left"/>
    </xf>
    <xf numFmtId="3" fontId="2" fillId="2" borderId="0" xfId="0" quotePrefix="1" applyNumberFormat="1" applyFont="1" applyFill="1" applyBorder="1" applyAlignment="1" applyProtection="1">
      <alignment horizontal="left"/>
    </xf>
    <xf numFmtId="3" fontId="1" fillId="2" borderId="0" xfId="0" quotePrefix="1" applyNumberFormat="1" applyFont="1" applyFill="1" applyBorder="1" applyAlignment="1" applyProtection="1">
      <alignment horizontal="left"/>
    </xf>
    <xf numFmtId="3" fontId="2" fillId="2" borderId="0" xfId="0" quotePrefix="1" applyNumberFormat="1" applyFont="1" applyFill="1" applyBorder="1" applyAlignment="1" applyProtection="1">
      <alignment horizontal="center"/>
    </xf>
    <xf numFmtId="3" fontId="1" fillId="2" borderId="18" xfId="0" applyNumberFormat="1" applyFont="1" applyFill="1" applyBorder="1" applyAlignment="1" applyProtection="1">
      <alignment horizontal="left"/>
    </xf>
    <xf numFmtId="3" fontId="1" fillId="2" borderId="18" xfId="0" quotePrefix="1" applyNumberFormat="1" applyFont="1" applyFill="1" applyBorder="1" applyAlignment="1" applyProtection="1">
      <alignment horizontal="left"/>
    </xf>
    <xf numFmtId="3" fontId="1" fillId="2" borderId="68" xfId="0" applyNumberFormat="1" applyFont="1" applyFill="1" applyBorder="1" applyProtection="1"/>
    <xf numFmtId="3" fontId="1" fillId="2" borderId="69" xfId="0" quotePrefix="1" applyNumberFormat="1" applyFont="1" applyFill="1" applyBorder="1" applyAlignment="1" applyProtection="1">
      <alignment horizontal="left"/>
    </xf>
    <xf numFmtId="3" fontId="1" fillId="2" borderId="69" xfId="0" applyNumberFormat="1" applyFont="1" applyFill="1" applyBorder="1" applyProtection="1"/>
    <xf numFmtId="3" fontId="2" fillId="2" borderId="60" xfId="0" applyNumberFormat="1" applyFont="1" applyFill="1" applyBorder="1" applyProtection="1"/>
    <xf numFmtId="3" fontId="2" fillId="2" borderId="1" xfId="0" applyNumberFormat="1" applyFont="1" applyFill="1" applyBorder="1" applyAlignment="1" applyProtection="1">
      <alignment horizontal="left"/>
    </xf>
    <xf numFmtId="3" fontId="2" fillId="2" borderId="1" xfId="0" applyNumberFormat="1" applyFont="1" applyFill="1" applyBorder="1" applyProtection="1"/>
    <xf numFmtId="3" fontId="2" fillId="2" borderId="0" xfId="0" applyNumberFormat="1" applyFont="1" applyFill="1" applyBorder="1" applyAlignment="1" applyProtection="1"/>
    <xf numFmtId="3" fontId="2" fillId="2" borderId="1" xfId="0" applyNumberFormat="1" applyFont="1" applyFill="1" applyBorder="1" applyAlignment="1" applyProtection="1"/>
    <xf numFmtId="3" fontId="2" fillId="2" borderId="70" xfId="0" applyNumberFormat="1" applyFont="1" applyFill="1" applyBorder="1" applyAlignment="1" applyProtection="1">
      <alignment horizontal="center"/>
    </xf>
    <xf numFmtId="3" fontId="1" fillId="2" borderId="71" xfId="0" applyNumberFormat="1" applyFont="1" applyFill="1" applyBorder="1" applyAlignment="1" applyProtection="1">
      <alignment horizontal="center"/>
    </xf>
    <xf numFmtId="3" fontId="2" fillId="2" borderId="72" xfId="0" applyNumberFormat="1" applyFont="1" applyFill="1" applyBorder="1" applyAlignment="1" applyProtection="1">
      <alignment horizontal="center"/>
    </xf>
    <xf numFmtId="3" fontId="1" fillId="2" borderId="73" xfId="0" applyNumberFormat="1" applyFont="1" applyFill="1" applyBorder="1" applyProtection="1"/>
    <xf numFmtId="3" fontId="2" fillId="2" borderId="74" xfId="0" applyNumberFormat="1" applyFont="1" applyFill="1" applyBorder="1" applyProtection="1"/>
    <xf numFmtId="3" fontId="2" fillId="2" borderId="75" xfId="0" applyNumberFormat="1" applyFont="1" applyFill="1" applyBorder="1" applyProtection="1"/>
    <xf numFmtId="3" fontId="5" fillId="2" borderId="75" xfId="0" applyNumberFormat="1" applyFont="1" applyFill="1" applyBorder="1" applyProtection="1"/>
    <xf numFmtId="3" fontId="2" fillId="2" borderId="76" xfId="0" applyNumberFormat="1" applyFont="1" applyFill="1" applyBorder="1" applyProtection="1"/>
    <xf numFmtId="3" fontId="1" fillId="2" borderId="77" xfId="0" applyNumberFormat="1" applyFont="1" applyFill="1" applyBorder="1" applyProtection="1"/>
    <xf numFmtId="3" fontId="1" fillId="2" borderId="22" xfId="0" applyNumberFormat="1" applyFont="1" applyFill="1" applyBorder="1" applyProtection="1"/>
    <xf numFmtId="3" fontId="1" fillId="2" borderId="62" xfId="0" applyNumberFormat="1" applyFont="1" applyFill="1" applyBorder="1" applyProtection="1"/>
    <xf numFmtId="3" fontId="2" fillId="2" borderId="24" xfId="0" applyNumberFormat="1" applyFont="1" applyFill="1" applyBorder="1" applyProtection="1"/>
    <xf numFmtId="3" fontId="2" fillId="2" borderId="63" xfId="0" applyNumberFormat="1" applyFont="1" applyFill="1" applyBorder="1" applyProtection="1"/>
    <xf numFmtId="3" fontId="2" fillId="2" borderId="78" xfId="0" applyNumberFormat="1" applyFont="1" applyFill="1" applyBorder="1" applyProtection="1"/>
    <xf numFmtId="3" fontId="2" fillId="2" borderId="64" xfId="0" applyNumberFormat="1" applyFont="1" applyFill="1" applyBorder="1" applyProtection="1"/>
    <xf numFmtId="3" fontId="1" fillId="2" borderId="50" xfId="0" applyNumberFormat="1" applyFont="1" applyFill="1" applyBorder="1" applyProtection="1"/>
    <xf numFmtId="3" fontId="1" fillId="2" borderId="79" xfId="0" applyNumberFormat="1" applyFont="1" applyFill="1" applyBorder="1" applyProtection="1"/>
    <xf numFmtId="3" fontId="7" fillId="2" borderId="0" xfId="0" applyNumberFormat="1" applyFont="1" applyFill="1" applyProtection="1"/>
    <xf numFmtId="14" fontId="4" fillId="2" borderId="0" xfId="0" applyNumberFormat="1" applyFont="1" applyFill="1" applyBorder="1" applyAlignment="1" applyProtection="1">
      <alignment horizontal="center" vertical="top" wrapText="1"/>
      <protection locked="0"/>
    </xf>
    <xf numFmtId="14" fontId="9" fillId="2" borderId="0" xfId="0" applyNumberFormat="1" applyFont="1" applyFill="1" applyBorder="1" applyAlignment="1" applyProtection="1">
      <alignment horizontal="center" vertical="top" wrapText="1"/>
    </xf>
    <xf numFmtId="165" fontId="9" fillId="2" borderId="49" xfId="0" applyNumberFormat="1" applyFont="1" applyFill="1" applyBorder="1" applyAlignment="1" applyProtection="1">
      <alignment horizontal="center"/>
    </xf>
    <xf numFmtId="49" fontId="2" fillId="2" borderId="80" xfId="0" applyNumberFormat="1" applyFont="1" applyFill="1" applyBorder="1" applyAlignment="1" applyProtection="1">
      <alignment horizontal="center"/>
    </xf>
    <xf numFmtId="49" fontId="1" fillId="2" borderId="71" xfId="0" applyNumberFormat="1" applyFont="1" applyFill="1" applyBorder="1" applyAlignment="1" applyProtection="1">
      <alignment horizontal="center"/>
    </xf>
    <xf numFmtId="49" fontId="2" fillId="2" borderId="81" xfId="0" applyNumberFormat="1" applyFont="1" applyFill="1" applyBorder="1" applyAlignment="1" applyProtection="1">
      <alignment horizontal="center"/>
    </xf>
    <xf numFmtId="49" fontId="2" fillId="2" borderId="82" xfId="0" applyNumberFormat="1" applyFont="1" applyFill="1" applyBorder="1" applyAlignment="1" applyProtection="1">
      <alignment horizontal="center"/>
    </xf>
    <xf numFmtId="49" fontId="2" fillId="2" borderId="83" xfId="0" applyNumberFormat="1" applyFont="1" applyFill="1" applyBorder="1" applyAlignment="1" applyProtection="1">
      <alignment horizontal="center"/>
    </xf>
    <xf numFmtId="49" fontId="2" fillId="2" borderId="84" xfId="0" applyNumberFormat="1" applyFont="1" applyFill="1" applyBorder="1" applyAlignment="1" applyProtection="1">
      <alignment horizontal="center"/>
    </xf>
    <xf numFmtId="49" fontId="2" fillId="2" borderId="85" xfId="0" applyNumberFormat="1" applyFont="1" applyFill="1" applyBorder="1" applyAlignment="1" applyProtection="1">
      <alignment horizontal="center"/>
    </xf>
    <xf numFmtId="49" fontId="1" fillId="2" borderId="86" xfId="0" applyNumberFormat="1" applyFont="1" applyFill="1" applyBorder="1" applyAlignment="1" applyProtection="1">
      <alignment horizontal="center"/>
    </xf>
    <xf numFmtId="49" fontId="9" fillId="2" borderId="21" xfId="0" applyNumberFormat="1" applyFont="1" applyFill="1" applyBorder="1" applyAlignment="1" applyProtection="1">
      <alignment horizontal="center"/>
    </xf>
    <xf numFmtId="49" fontId="8" fillId="2" borderId="23" xfId="0" applyNumberFormat="1" applyFont="1" applyFill="1" applyBorder="1" applyAlignment="1" applyProtection="1">
      <alignment horizontal="center"/>
    </xf>
    <xf numFmtId="49" fontId="9" fillId="2" borderId="25" xfId="0" applyNumberFormat="1" applyFont="1" applyFill="1" applyBorder="1" applyAlignment="1" applyProtection="1">
      <alignment horizontal="center"/>
    </xf>
    <xf numFmtId="49" fontId="9" fillId="2" borderId="47" xfId="0" applyNumberFormat="1" applyFont="1" applyFill="1" applyBorder="1" applyAlignment="1" applyProtection="1">
      <alignment horizontal="center"/>
    </xf>
    <xf numFmtId="49" fontId="8" fillId="2" borderId="29" xfId="0" applyNumberFormat="1" applyFont="1" applyFill="1" applyBorder="1" applyAlignment="1" applyProtection="1">
      <alignment horizontal="center"/>
    </xf>
    <xf numFmtId="49" fontId="8" fillId="2" borderId="27" xfId="0" applyNumberFormat="1" applyFont="1" applyFill="1" applyBorder="1" applyAlignment="1" applyProtection="1">
      <alignment horizontal="center"/>
    </xf>
    <xf numFmtId="49" fontId="8" fillId="2" borderId="31" xfId="0" applyNumberFormat="1" applyFont="1" applyFill="1" applyBorder="1" applyAlignment="1" applyProtection="1">
      <alignment horizontal="center"/>
    </xf>
    <xf numFmtId="49" fontId="8" fillId="2" borderId="33" xfId="0" applyNumberFormat="1" applyFont="1" applyFill="1" applyBorder="1" applyAlignment="1" applyProtection="1">
      <alignment horizontal="center"/>
    </xf>
    <xf numFmtId="49" fontId="8" fillId="2" borderId="35" xfId="0" applyNumberFormat="1" applyFont="1" applyFill="1" applyBorder="1" applyAlignment="1" applyProtection="1">
      <alignment horizontal="center"/>
    </xf>
    <xf numFmtId="49" fontId="9" fillId="2" borderId="49" xfId="0" applyNumberFormat="1" applyFont="1" applyFill="1" applyBorder="1" applyAlignment="1" applyProtection="1">
      <alignment horizontal="center"/>
    </xf>
    <xf numFmtId="49" fontId="8" fillId="2" borderId="21" xfId="0" applyNumberFormat="1" applyFont="1" applyFill="1" applyBorder="1" applyAlignment="1" applyProtection="1">
      <alignment horizontal="center"/>
    </xf>
    <xf numFmtId="49" fontId="8" fillId="2" borderId="87" xfId="0" applyNumberFormat="1" applyFont="1" applyFill="1" applyBorder="1" applyAlignment="1" applyProtection="1">
      <alignment horizontal="center"/>
    </xf>
    <xf numFmtId="49" fontId="8" fillId="2" borderId="88" xfId="0" applyNumberFormat="1" applyFont="1" applyFill="1" applyBorder="1" applyAlignment="1" applyProtection="1">
      <alignment horizontal="center"/>
    </xf>
    <xf numFmtId="49" fontId="8" fillId="2" borderId="89" xfId="0" applyNumberFormat="1" applyFont="1" applyFill="1" applyBorder="1" applyAlignment="1" applyProtection="1">
      <alignment horizontal="center"/>
    </xf>
    <xf numFmtId="49" fontId="8" fillId="2" borderId="90" xfId="0" applyNumberFormat="1" applyFont="1" applyFill="1" applyBorder="1" applyAlignment="1" applyProtection="1">
      <alignment horizontal="center"/>
    </xf>
    <xf numFmtId="49" fontId="8" fillId="2" borderId="11" xfId="0" applyNumberFormat="1" applyFont="1" applyFill="1" applyBorder="1" applyAlignment="1" applyProtection="1">
      <alignment horizontal="center"/>
    </xf>
    <xf numFmtId="49" fontId="8" fillId="2" borderId="20" xfId="0" applyNumberFormat="1" applyFont="1" applyFill="1" applyBorder="1" applyAlignment="1" applyProtection="1">
      <alignment horizontal="center"/>
    </xf>
    <xf numFmtId="49" fontId="8" fillId="2" borderId="91" xfId="0" applyNumberFormat="1" applyFont="1" applyFill="1" applyBorder="1" applyAlignment="1" applyProtection="1">
      <alignment horizontal="center"/>
    </xf>
    <xf numFmtId="3" fontId="2" fillId="0" borderId="92" xfId="0" applyNumberFormat="1" applyFont="1" applyFill="1" applyBorder="1" applyProtection="1">
      <protection locked="0"/>
    </xf>
    <xf numFmtId="3" fontId="2" fillId="0" borderId="23" xfId="0" applyNumberFormat="1" applyFont="1" applyFill="1" applyBorder="1" applyProtection="1">
      <protection locked="0"/>
    </xf>
    <xf numFmtId="3" fontId="2" fillId="0" borderId="93" xfId="0" applyNumberFormat="1" applyFont="1" applyFill="1" applyBorder="1" applyProtection="1">
      <protection locked="0"/>
    </xf>
    <xf numFmtId="3" fontId="1" fillId="0" borderId="94" xfId="0" applyNumberFormat="1" applyFont="1" applyFill="1" applyBorder="1" applyProtection="1">
      <protection locked="0"/>
    </xf>
    <xf numFmtId="3" fontId="1" fillId="0" borderId="37" xfId="0" applyNumberFormat="1" applyFont="1" applyFill="1" applyBorder="1" applyProtection="1">
      <protection locked="0"/>
    </xf>
    <xf numFmtId="3" fontId="2" fillId="0" borderId="95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3" fontId="2" fillId="2" borderId="50" xfId="0" applyNumberFormat="1" applyFont="1" applyFill="1" applyBorder="1" applyAlignment="1" applyProtection="1">
      <alignment horizontal="left" wrapText="1"/>
    </xf>
    <xf numFmtId="0" fontId="0" fillId="0" borderId="50" xfId="0" applyBorder="1" applyAlignment="1">
      <alignment horizontal="left" wrapText="1"/>
    </xf>
    <xf numFmtId="0" fontId="0" fillId="0" borderId="0" xfId="0" applyAlignment="1">
      <alignment horizontal="center" wrapText="1"/>
    </xf>
    <xf numFmtId="3" fontId="9" fillId="2" borderId="0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 applyProtection="1">
      <alignment horizontal="center"/>
    </xf>
    <xf numFmtId="164" fontId="9" fillId="2" borderId="0" xfId="0" applyNumberFormat="1" applyFont="1" applyFill="1" applyBorder="1" applyAlignment="1" applyProtection="1">
      <alignment horizontal="center" wrapText="1"/>
    </xf>
    <xf numFmtId="164" fontId="8" fillId="2" borderId="50" xfId="0" applyNumberFormat="1" applyFont="1" applyFill="1" applyBorder="1" applyAlignment="1" applyProtection="1">
      <alignment horizontal="left" wrapText="1"/>
    </xf>
    <xf numFmtId="3" fontId="9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3"/>
  <sheetViews>
    <sheetView view="pageBreakPreview" topLeftCell="A28" zoomScale="70" zoomScaleNormal="100" zoomScaleSheetLayoutView="70" workbookViewId="0">
      <selection activeCell="G13" sqref="G13"/>
    </sheetView>
  </sheetViews>
  <sheetFormatPr defaultRowHeight="15.75"/>
  <cols>
    <col min="1" max="1" width="3.5703125" style="168" customWidth="1"/>
    <col min="2" max="5" width="9.140625" style="145"/>
    <col min="6" max="6" width="45.140625" style="145" customWidth="1"/>
    <col min="7" max="7" width="13" style="164" customWidth="1"/>
    <col min="8" max="9" width="22" style="145" customWidth="1"/>
    <col min="10" max="10" width="22.140625" style="145" customWidth="1"/>
    <col min="11" max="11" width="22.28515625" style="145" customWidth="1"/>
    <col min="12" max="12" width="22" style="145" customWidth="1"/>
    <col min="13" max="13" width="20.7109375" style="145" customWidth="1"/>
    <col min="14" max="14" width="6.85546875" style="168" customWidth="1"/>
    <col min="15" max="15" width="9.140625" style="145"/>
    <col min="16" max="16" width="13" style="145" bestFit="1" customWidth="1"/>
    <col min="17" max="16384" width="9.140625" style="145"/>
  </cols>
  <sheetData>
    <row r="1" spans="1:14" s="168" customFormat="1" ht="16.5" thickBot="1">
      <c r="A1" s="165"/>
      <c r="B1" s="165"/>
      <c r="C1" s="165"/>
      <c r="D1" s="165"/>
      <c r="E1" s="165"/>
      <c r="F1" s="165"/>
      <c r="G1" s="166"/>
      <c r="H1" s="165"/>
      <c r="I1" s="165"/>
      <c r="J1" s="165"/>
      <c r="K1" s="165"/>
      <c r="L1" s="165"/>
      <c r="M1" s="165"/>
      <c r="N1" s="167"/>
    </row>
    <row r="2" spans="1:14" s="168" customFormat="1" ht="16.5" thickTop="1">
      <c r="A2" s="165"/>
      <c r="B2" s="169"/>
      <c r="C2" s="170"/>
      <c r="D2" s="170"/>
      <c r="E2" s="170"/>
      <c r="F2" s="170"/>
      <c r="G2" s="171"/>
      <c r="H2" s="170"/>
      <c r="I2" s="170"/>
      <c r="J2" s="170"/>
      <c r="K2" s="170"/>
      <c r="L2" s="170"/>
      <c r="M2" s="170"/>
      <c r="N2" s="172"/>
    </row>
    <row r="3" spans="1:14" ht="15.75" customHeight="1">
      <c r="A3" s="165"/>
      <c r="B3" s="146"/>
      <c r="C3" s="147"/>
      <c r="E3" s="148"/>
      <c r="F3" s="252" t="s">
        <v>229</v>
      </c>
      <c r="G3" s="252"/>
      <c r="H3" s="252"/>
      <c r="K3" s="149"/>
      <c r="M3" s="149"/>
      <c r="N3" s="174"/>
    </row>
    <row r="4" spans="1:14" s="168" customFormat="1">
      <c r="A4" s="165"/>
      <c r="B4" s="177"/>
      <c r="C4" s="178"/>
      <c r="E4" s="187"/>
      <c r="F4" s="253" t="s">
        <v>226</v>
      </c>
      <c r="G4" s="253"/>
      <c r="H4" s="253"/>
      <c r="I4" s="178"/>
      <c r="J4" s="178"/>
      <c r="K4" s="178"/>
      <c r="L4" s="178"/>
      <c r="M4" s="178"/>
      <c r="N4" s="174"/>
    </row>
    <row r="5" spans="1:14" s="168" customFormat="1">
      <c r="A5" s="165"/>
      <c r="B5" s="177"/>
      <c r="C5" s="178"/>
      <c r="D5" s="187"/>
      <c r="E5" s="179"/>
      <c r="F5" s="254" t="s">
        <v>228</v>
      </c>
      <c r="G5" s="254"/>
      <c r="H5" s="254"/>
      <c r="I5" s="178"/>
      <c r="J5" s="178"/>
      <c r="K5" s="178"/>
      <c r="L5" s="178"/>
      <c r="M5" s="178"/>
      <c r="N5" s="174"/>
    </row>
    <row r="6" spans="1:14" s="168" customFormat="1" ht="21.75" customHeight="1">
      <c r="A6" s="165"/>
      <c r="B6" s="177"/>
      <c r="C6" s="178"/>
      <c r="D6" s="178"/>
      <c r="E6" s="178"/>
      <c r="F6" s="178"/>
      <c r="G6" s="197"/>
      <c r="H6" s="255" t="s">
        <v>0</v>
      </c>
      <c r="I6" s="259"/>
      <c r="J6" s="259"/>
      <c r="K6" s="255" t="s">
        <v>1</v>
      </c>
      <c r="L6" s="256"/>
      <c r="M6" s="256"/>
      <c r="N6" s="174"/>
    </row>
    <row r="7" spans="1:14" ht="22.5" customHeight="1" thickBot="1">
      <c r="A7" s="165"/>
      <c r="B7" s="177"/>
      <c r="C7" s="257" t="s">
        <v>2</v>
      </c>
      <c r="D7" s="258"/>
      <c r="E7" s="258"/>
      <c r="F7" s="178"/>
      <c r="G7" s="150"/>
      <c r="H7" s="151"/>
      <c r="I7" s="217" t="s">
        <v>230</v>
      </c>
      <c r="J7" s="151"/>
      <c r="K7" s="151"/>
      <c r="L7" s="217" t="s">
        <v>231</v>
      </c>
      <c r="M7" s="151"/>
      <c r="N7" s="174"/>
    </row>
    <row r="8" spans="1:14" ht="16.5" thickTop="1">
      <c r="A8" s="165"/>
      <c r="B8" s="180"/>
      <c r="C8" s="181"/>
      <c r="D8" s="181"/>
      <c r="E8" s="181"/>
      <c r="F8" s="181"/>
      <c r="G8" s="199" t="s">
        <v>164</v>
      </c>
      <c r="H8" s="152" t="s">
        <v>155</v>
      </c>
      <c r="I8" s="153" t="s">
        <v>156</v>
      </c>
      <c r="J8" s="201" t="s">
        <v>98</v>
      </c>
      <c r="K8" s="152" t="s">
        <v>155</v>
      </c>
      <c r="L8" s="153" t="s">
        <v>156</v>
      </c>
      <c r="M8" s="201" t="s">
        <v>98</v>
      </c>
      <c r="N8" s="174"/>
    </row>
    <row r="9" spans="1:14" s="156" customFormat="1" ht="16.5" thickBot="1">
      <c r="A9" s="173"/>
      <c r="B9" s="182" t="s">
        <v>3</v>
      </c>
      <c r="C9" s="179" t="s">
        <v>4</v>
      </c>
      <c r="D9" s="179"/>
      <c r="E9" s="179"/>
      <c r="F9" s="179"/>
      <c r="G9" s="200"/>
      <c r="H9" s="208">
        <f>H10+H11+H12</f>
        <v>5127054.4000000004</v>
      </c>
      <c r="I9" s="209">
        <f>I10+I11+I12</f>
        <v>2610005.0099999998</v>
      </c>
      <c r="J9" s="202">
        <f t="shared" ref="J9:J14" si="0">H9+I9</f>
        <v>7737059.4100000001</v>
      </c>
      <c r="K9" s="208">
        <f>K10+K11+K12</f>
        <v>4233993.25</v>
      </c>
      <c r="L9" s="209">
        <f>L10+L11+L12</f>
        <v>4130127.21</v>
      </c>
      <c r="M9" s="202">
        <f t="shared" ref="M9:M14" si="1">K9+L9</f>
        <v>8364120.46</v>
      </c>
      <c r="N9" s="175"/>
    </row>
    <row r="10" spans="1:14">
      <c r="A10" s="165"/>
      <c r="B10" s="177"/>
      <c r="C10" s="183" t="s">
        <v>5</v>
      </c>
      <c r="D10" s="178" t="s">
        <v>6</v>
      </c>
      <c r="E10" s="178"/>
      <c r="F10" s="178"/>
      <c r="G10" s="220"/>
      <c r="H10" s="157">
        <v>5127054.4000000004</v>
      </c>
      <c r="I10" s="158">
        <v>0</v>
      </c>
      <c r="J10" s="203">
        <f t="shared" si="0"/>
        <v>5127054.4000000004</v>
      </c>
      <c r="K10" s="157">
        <v>4233993.25</v>
      </c>
      <c r="L10" s="158">
        <v>0</v>
      </c>
      <c r="M10" s="203">
        <f t="shared" si="1"/>
        <v>4233993.25</v>
      </c>
      <c r="N10" s="174"/>
    </row>
    <row r="11" spans="1:14">
      <c r="A11" s="165"/>
      <c r="B11" s="177"/>
      <c r="C11" s="183" t="s">
        <v>7</v>
      </c>
      <c r="D11" s="178" t="s">
        <v>8</v>
      </c>
      <c r="E11" s="178"/>
      <c r="F11" s="178"/>
      <c r="G11" s="220"/>
      <c r="H11" s="157">
        <v>0</v>
      </c>
      <c r="I11" s="158">
        <v>2582657</v>
      </c>
      <c r="J11" s="203">
        <f t="shared" si="0"/>
        <v>2582657</v>
      </c>
      <c r="K11" s="157">
        <v>0</v>
      </c>
      <c r="L11" s="158">
        <v>4103433.89</v>
      </c>
      <c r="M11" s="203">
        <f t="shared" si="1"/>
        <v>4103433.89</v>
      </c>
      <c r="N11" s="174"/>
    </row>
    <row r="12" spans="1:14">
      <c r="A12" s="165"/>
      <c r="B12" s="177"/>
      <c r="C12" s="183" t="s">
        <v>9</v>
      </c>
      <c r="D12" s="178" t="s">
        <v>10</v>
      </c>
      <c r="E12" s="178"/>
      <c r="F12" s="178"/>
      <c r="G12" s="220"/>
      <c r="H12" s="157">
        <v>0</v>
      </c>
      <c r="I12" s="158">
        <v>27348.010000000002</v>
      </c>
      <c r="J12" s="203">
        <f t="shared" si="0"/>
        <v>27348.010000000002</v>
      </c>
      <c r="K12" s="157">
        <v>0</v>
      </c>
      <c r="L12" s="158">
        <v>26693.32</v>
      </c>
      <c r="M12" s="203">
        <f t="shared" si="1"/>
        <v>26693.32</v>
      </c>
      <c r="N12" s="174"/>
    </row>
    <row r="13" spans="1:14" s="156" customFormat="1" ht="16.5" thickBot="1">
      <c r="A13" s="173"/>
      <c r="B13" s="182" t="s">
        <v>11</v>
      </c>
      <c r="C13" s="184" t="s">
        <v>12</v>
      </c>
      <c r="D13" s="179"/>
      <c r="E13" s="179"/>
      <c r="F13" s="179"/>
      <c r="G13" s="221" t="s">
        <v>183</v>
      </c>
      <c r="H13" s="208">
        <f>H14+H15</f>
        <v>35426567.280000001</v>
      </c>
      <c r="I13" s="209">
        <f>I14+I15</f>
        <v>133738537.81000002</v>
      </c>
      <c r="J13" s="202">
        <f t="shared" si="0"/>
        <v>169165105.09000003</v>
      </c>
      <c r="K13" s="208">
        <f>K14+K15</f>
        <v>76723263.310000002</v>
      </c>
      <c r="L13" s="209">
        <f>L14+L15</f>
        <v>188919594.58999997</v>
      </c>
      <c r="M13" s="202">
        <f t="shared" si="1"/>
        <v>265642857.89999998</v>
      </c>
      <c r="N13" s="175"/>
    </row>
    <row r="14" spans="1:14">
      <c r="A14" s="165"/>
      <c r="B14" s="177"/>
      <c r="C14" s="183" t="s">
        <v>5</v>
      </c>
      <c r="D14" s="185" t="s">
        <v>191</v>
      </c>
      <c r="E14" s="178"/>
      <c r="F14" s="178"/>
      <c r="G14" s="220"/>
      <c r="H14" s="157">
        <v>24900007</v>
      </c>
      <c r="I14" s="158">
        <v>61432958</v>
      </c>
      <c r="J14" s="203">
        <f t="shared" si="0"/>
        <v>86332965</v>
      </c>
      <c r="K14" s="157">
        <v>50001170.960000001</v>
      </c>
      <c r="L14" s="158">
        <v>69629508.810000002</v>
      </c>
      <c r="M14" s="203">
        <f t="shared" si="1"/>
        <v>119630679.77000001</v>
      </c>
      <c r="N14" s="174"/>
    </row>
    <row r="15" spans="1:14">
      <c r="A15" s="165"/>
      <c r="B15" s="177"/>
      <c r="C15" s="183" t="s">
        <v>7</v>
      </c>
      <c r="D15" s="178" t="s">
        <v>13</v>
      </c>
      <c r="E15" s="178"/>
      <c r="F15" s="178"/>
      <c r="G15" s="220"/>
      <c r="H15" s="213">
        <f>H16+H17+H18</f>
        <v>10526560.279999999</v>
      </c>
      <c r="I15" s="211">
        <f>I16+I17+I18</f>
        <v>72305579.810000017</v>
      </c>
      <c r="J15" s="203">
        <f>H15+I15</f>
        <v>82832140.090000018</v>
      </c>
      <c r="K15" s="213">
        <f>K16+K17+K18</f>
        <v>26722092.350000001</v>
      </c>
      <c r="L15" s="211">
        <f>L16+L17+L18</f>
        <v>119290085.77999999</v>
      </c>
      <c r="M15" s="203">
        <f>K15+L15</f>
        <v>146012178.13</v>
      </c>
      <c r="N15" s="174"/>
    </row>
    <row r="16" spans="1:14">
      <c r="A16" s="165"/>
      <c r="B16" s="177"/>
      <c r="C16" s="185"/>
      <c r="D16" s="178" t="s">
        <v>14</v>
      </c>
      <c r="E16" s="178"/>
      <c r="F16" s="178"/>
      <c r="G16" s="222"/>
      <c r="H16" s="159">
        <v>11550.279999999999</v>
      </c>
      <c r="I16" s="160">
        <v>3865691.0400000005</v>
      </c>
      <c r="J16" s="204">
        <f t="shared" ref="J16:J58" si="2">H16+I16</f>
        <v>3877241.3200000003</v>
      </c>
      <c r="K16" s="159">
        <v>255.21</v>
      </c>
      <c r="L16" s="160">
        <v>21588.71</v>
      </c>
      <c r="M16" s="204">
        <f t="shared" ref="M16:M58" si="3">K16+L16</f>
        <v>21843.919999999998</v>
      </c>
      <c r="N16" s="174"/>
    </row>
    <row r="17" spans="1:14">
      <c r="A17" s="165"/>
      <c r="B17" s="177"/>
      <c r="C17" s="185"/>
      <c r="D17" s="178" t="s">
        <v>192</v>
      </c>
      <c r="E17" s="178"/>
      <c r="F17" s="178"/>
      <c r="G17" s="222"/>
      <c r="H17" s="159">
        <v>10515010</v>
      </c>
      <c r="I17" s="160">
        <v>68439888.770000011</v>
      </c>
      <c r="J17" s="204">
        <f t="shared" si="2"/>
        <v>78954898.770000011</v>
      </c>
      <c r="K17" s="159">
        <v>26721837.140000001</v>
      </c>
      <c r="L17" s="160">
        <v>119268497.06999999</v>
      </c>
      <c r="M17" s="205">
        <f t="shared" si="3"/>
        <v>145990334.20999998</v>
      </c>
      <c r="N17" s="174"/>
    </row>
    <row r="18" spans="1:14">
      <c r="A18" s="165"/>
      <c r="B18" s="177"/>
      <c r="C18" s="185"/>
      <c r="D18" s="178" t="s">
        <v>217</v>
      </c>
      <c r="E18" s="178"/>
      <c r="F18" s="178"/>
      <c r="G18" s="223"/>
      <c r="H18" s="159">
        <v>0</v>
      </c>
      <c r="I18" s="160">
        <v>0</v>
      </c>
      <c r="J18" s="204">
        <f t="shared" si="2"/>
        <v>0</v>
      </c>
      <c r="K18" s="159">
        <v>0</v>
      </c>
      <c r="L18" s="160">
        <v>0</v>
      </c>
      <c r="M18" s="204">
        <f t="shared" si="3"/>
        <v>0</v>
      </c>
      <c r="N18" s="174"/>
    </row>
    <row r="19" spans="1:14" s="156" customFormat="1" ht="16.5" thickBot="1">
      <c r="A19" s="173"/>
      <c r="B19" s="182" t="s">
        <v>15</v>
      </c>
      <c r="C19" s="184" t="s">
        <v>193</v>
      </c>
      <c r="D19" s="179"/>
      <c r="E19" s="179"/>
      <c r="F19" s="179"/>
      <c r="G19" s="221" t="s">
        <v>185</v>
      </c>
      <c r="H19" s="208">
        <f>H20+H21+H22+H23</f>
        <v>28159518</v>
      </c>
      <c r="I19" s="209">
        <f>I20+I21+I22+I23</f>
        <v>21813477</v>
      </c>
      <c r="J19" s="202">
        <f t="shared" si="2"/>
        <v>49972995</v>
      </c>
      <c r="K19" s="208">
        <f>K20+K21+K22+K23</f>
        <v>8159467.9299999997</v>
      </c>
      <c r="L19" s="209">
        <f>L20+L21+L22+L23</f>
        <v>10637298.800000001</v>
      </c>
      <c r="M19" s="202">
        <f t="shared" si="3"/>
        <v>18796766.73</v>
      </c>
      <c r="N19" s="175"/>
    </row>
    <row r="20" spans="1:14">
      <c r="A20" s="165"/>
      <c r="B20" s="177"/>
      <c r="C20" s="183" t="s">
        <v>5</v>
      </c>
      <c r="D20" s="178" t="s">
        <v>18</v>
      </c>
      <c r="E20" s="178"/>
      <c r="F20" s="178"/>
      <c r="G20" s="220"/>
      <c r="H20" s="157">
        <v>0</v>
      </c>
      <c r="I20" s="158">
        <v>0</v>
      </c>
      <c r="J20" s="203">
        <f t="shared" si="2"/>
        <v>0</v>
      </c>
      <c r="K20" s="157">
        <v>0</v>
      </c>
      <c r="L20" s="158">
        <v>0</v>
      </c>
      <c r="M20" s="203">
        <f t="shared" si="3"/>
        <v>0</v>
      </c>
      <c r="N20" s="174"/>
    </row>
    <row r="21" spans="1:14">
      <c r="A21" s="165"/>
      <c r="B21" s="177"/>
      <c r="C21" s="183" t="s">
        <v>7</v>
      </c>
      <c r="D21" s="178" t="s">
        <v>19</v>
      </c>
      <c r="E21" s="178"/>
      <c r="F21" s="178"/>
      <c r="G21" s="220"/>
      <c r="H21" s="157">
        <v>0</v>
      </c>
      <c r="I21" s="158">
        <v>0</v>
      </c>
      <c r="J21" s="203">
        <f t="shared" si="2"/>
        <v>0</v>
      </c>
      <c r="K21" s="157">
        <v>0</v>
      </c>
      <c r="L21" s="158">
        <v>0</v>
      </c>
      <c r="M21" s="203">
        <f t="shared" si="3"/>
        <v>0</v>
      </c>
      <c r="N21" s="174"/>
    </row>
    <row r="22" spans="1:14">
      <c r="A22" s="165"/>
      <c r="B22" s="177"/>
      <c r="C22" s="183" t="s">
        <v>9</v>
      </c>
      <c r="D22" s="178" t="s">
        <v>20</v>
      </c>
      <c r="E22" s="178"/>
      <c r="F22" s="178"/>
      <c r="G22" s="220"/>
      <c r="H22" s="157">
        <v>0</v>
      </c>
      <c r="I22" s="158">
        <v>0</v>
      </c>
      <c r="J22" s="203">
        <f t="shared" si="2"/>
        <v>0</v>
      </c>
      <c r="K22" s="157">
        <v>0</v>
      </c>
      <c r="L22" s="158">
        <v>0</v>
      </c>
      <c r="M22" s="203">
        <f t="shared" si="3"/>
        <v>0</v>
      </c>
      <c r="N22" s="174"/>
    </row>
    <row r="23" spans="1:14">
      <c r="A23" s="165"/>
      <c r="B23" s="177"/>
      <c r="C23" s="183" t="s">
        <v>21</v>
      </c>
      <c r="D23" s="186" t="s">
        <v>22</v>
      </c>
      <c r="E23" s="178"/>
      <c r="F23" s="178"/>
      <c r="G23" s="220"/>
      <c r="H23" s="157">
        <v>28159518</v>
      </c>
      <c r="I23" s="158">
        <v>21813477</v>
      </c>
      <c r="J23" s="203">
        <f t="shared" si="2"/>
        <v>49972995</v>
      </c>
      <c r="K23" s="157">
        <v>8159467.9299999997</v>
      </c>
      <c r="L23" s="158">
        <v>10637298.800000001</v>
      </c>
      <c r="M23" s="203">
        <f t="shared" si="3"/>
        <v>18796766.73</v>
      </c>
      <c r="N23" s="174"/>
    </row>
    <row r="24" spans="1:14" s="156" customFormat="1" ht="16.5" thickBot="1">
      <c r="A24" s="173"/>
      <c r="B24" s="182" t="s">
        <v>16</v>
      </c>
      <c r="C24" s="187" t="s">
        <v>194</v>
      </c>
      <c r="D24" s="179"/>
      <c r="E24" s="179"/>
      <c r="F24" s="179"/>
      <c r="G24" s="221" t="s">
        <v>187</v>
      </c>
      <c r="H24" s="208">
        <f>H25+H26</f>
        <v>326476588</v>
      </c>
      <c r="I24" s="209">
        <f>I25+I26</f>
        <v>279828766.54999995</v>
      </c>
      <c r="J24" s="202">
        <f t="shared" si="2"/>
        <v>606305354.54999995</v>
      </c>
      <c r="K24" s="208">
        <f>K25+K26</f>
        <v>279207925.00999993</v>
      </c>
      <c r="L24" s="209">
        <f>L25+L26</f>
        <v>279123471.13999993</v>
      </c>
      <c r="M24" s="202">
        <f t="shared" si="3"/>
        <v>558331396.14999986</v>
      </c>
      <c r="N24" s="175"/>
    </row>
    <row r="25" spans="1:14">
      <c r="A25" s="165"/>
      <c r="B25" s="177"/>
      <c r="C25" s="183" t="s">
        <v>5</v>
      </c>
      <c r="D25" s="178" t="s">
        <v>24</v>
      </c>
      <c r="E25" s="178"/>
      <c r="F25" s="178"/>
      <c r="G25" s="220"/>
      <c r="H25" s="246">
        <v>122030457</v>
      </c>
      <c r="I25" s="246">
        <v>91898281</v>
      </c>
      <c r="J25" s="203">
        <f t="shared" si="2"/>
        <v>213928738</v>
      </c>
      <c r="K25" s="157">
        <v>111737908.08</v>
      </c>
      <c r="L25" s="158">
        <v>67599321.109999999</v>
      </c>
      <c r="M25" s="203">
        <f t="shared" si="3"/>
        <v>179337229.19</v>
      </c>
      <c r="N25" s="174"/>
    </row>
    <row r="26" spans="1:14">
      <c r="A26" s="165"/>
      <c r="B26" s="177"/>
      <c r="C26" s="183" t="s">
        <v>7</v>
      </c>
      <c r="D26" s="178" t="s">
        <v>25</v>
      </c>
      <c r="E26" s="178"/>
      <c r="F26" s="178"/>
      <c r="G26" s="220"/>
      <c r="H26" s="246">
        <v>204446131</v>
      </c>
      <c r="I26" s="246">
        <v>187930485.54999998</v>
      </c>
      <c r="J26" s="203">
        <f t="shared" si="2"/>
        <v>392376616.54999995</v>
      </c>
      <c r="K26" s="157">
        <v>167470016.92999995</v>
      </c>
      <c r="L26" s="158">
        <v>211524150.02999994</v>
      </c>
      <c r="M26" s="203">
        <f t="shared" si="3"/>
        <v>378994166.95999992</v>
      </c>
      <c r="N26" s="174"/>
    </row>
    <row r="27" spans="1:14" s="156" customFormat="1" ht="16.5" thickBot="1">
      <c r="A27" s="173"/>
      <c r="B27" s="182" t="s">
        <v>17</v>
      </c>
      <c r="C27" s="187" t="s">
        <v>196</v>
      </c>
      <c r="D27" s="179"/>
      <c r="E27" s="179"/>
      <c r="F27" s="179"/>
      <c r="G27" s="221" t="s">
        <v>189</v>
      </c>
      <c r="H27" s="208">
        <f>H28+H31+H34</f>
        <v>49528886.799999997</v>
      </c>
      <c r="I27" s="209">
        <f>I28+I31+I34</f>
        <v>0</v>
      </c>
      <c r="J27" s="202">
        <f t="shared" si="2"/>
        <v>49528886.799999997</v>
      </c>
      <c r="K27" s="208">
        <f>K28+K31+K34</f>
        <v>35398025.040000007</v>
      </c>
      <c r="L27" s="209">
        <f>L28+L31+L34</f>
        <v>0</v>
      </c>
      <c r="M27" s="202">
        <f t="shared" si="3"/>
        <v>35398025.040000007</v>
      </c>
      <c r="N27" s="175"/>
    </row>
    <row r="28" spans="1:14">
      <c r="A28" s="165"/>
      <c r="B28" s="177"/>
      <c r="C28" s="183" t="s">
        <v>5</v>
      </c>
      <c r="D28" s="186" t="s">
        <v>157</v>
      </c>
      <c r="E28" s="178"/>
      <c r="F28" s="178"/>
      <c r="G28" s="220"/>
      <c r="H28" s="210">
        <f>H29+H30</f>
        <v>3659856</v>
      </c>
      <c r="I28" s="211">
        <f>I29+I30</f>
        <v>0</v>
      </c>
      <c r="J28" s="203">
        <f t="shared" si="2"/>
        <v>3659856</v>
      </c>
      <c r="K28" s="210">
        <f>K29+K30</f>
        <v>10530619.029999999</v>
      </c>
      <c r="L28" s="211">
        <f>L29+L30</f>
        <v>0</v>
      </c>
      <c r="M28" s="203">
        <f t="shared" si="3"/>
        <v>10530619.029999999</v>
      </c>
      <c r="N28" s="174"/>
    </row>
    <row r="29" spans="1:14">
      <c r="A29" s="165"/>
      <c r="B29" s="177"/>
      <c r="C29" s="183"/>
      <c r="D29" s="186" t="s">
        <v>27</v>
      </c>
      <c r="E29" s="178"/>
      <c r="F29" s="178"/>
      <c r="G29" s="224"/>
      <c r="H29" s="147">
        <v>3923051</v>
      </c>
      <c r="I29" s="161">
        <v>0</v>
      </c>
      <c r="J29" s="203">
        <f t="shared" si="2"/>
        <v>3923051</v>
      </c>
      <c r="K29" s="147">
        <v>11707053.949999999</v>
      </c>
      <c r="L29" s="161">
        <v>0</v>
      </c>
      <c r="M29" s="203">
        <f t="shared" si="3"/>
        <v>11707053.949999999</v>
      </c>
      <c r="N29" s="174"/>
    </row>
    <row r="30" spans="1:14">
      <c r="A30" s="165"/>
      <c r="B30" s="177"/>
      <c r="C30" s="183"/>
      <c r="D30" s="186" t="s">
        <v>28</v>
      </c>
      <c r="E30" s="178"/>
      <c r="F30" s="178"/>
      <c r="G30" s="225"/>
      <c r="H30" s="162">
        <v>-263195</v>
      </c>
      <c r="I30" s="163">
        <v>0</v>
      </c>
      <c r="J30" s="203">
        <f t="shared" si="2"/>
        <v>-263195</v>
      </c>
      <c r="K30" s="162">
        <v>-1176434.92</v>
      </c>
      <c r="L30" s="163">
        <v>0</v>
      </c>
      <c r="M30" s="203">
        <f t="shared" si="3"/>
        <v>-1176434.92</v>
      </c>
      <c r="N30" s="174"/>
    </row>
    <row r="31" spans="1:14">
      <c r="A31" s="165"/>
      <c r="B31" s="177"/>
      <c r="C31" s="183" t="s">
        <v>7</v>
      </c>
      <c r="D31" s="186" t="s">
        <v>29</v>
      </c>
      <c r="E31" s="178"/>
      <c r="F31" s="178"/>
      <c r="G31" s="226"/>
      <c r="H31" s="212">
        <f>H32+H33</f>
        <v>18099976.75</v>
      </c>
      <c r="I31" s="211">
        <f>I32+I33</f>
        <v>0</v>
      </c>
      <c r="J31" s="203">
        <f t="shared" si="2"/>
        <v>18099976.75</v>
      </c>
      <c r="K31" s="212">
        <f>K32+K33</f>
        <v>3517775.71</v>
      </c>
      <c r="L31" s="211">
        <f>L32+L33</f>
        <v>0</v>
      </c>
      <c r="M31" s="203">
        <f t="shared" si="3"/>
        <v>3517775.71</v>
      </c>
      <c r="N31" s="174"/>
    </row>
    <row r="32" spans="1:14">
      <c r="A32" s="165"/>
      <c r="B32" s="177"/>
      <c r="C32" s="183"/>
      <c r="D32" s="186" t="s">
        <v>27</v>
      </c>
      <c r="E32" s="178"/>
      <c r="F32" s="178"/>
      <c r="G32" s="224"/>
      <c r="H32" s="147">
        <v>20701969</v>
      </c>
      <c r="I32" s="161">
        <v>0</v>
      </c>
      <c r="J32" s="203">
        <f t="shared" si="2"/>
        <v>20701969</v>
      </c>
      <c r="K32" s="147">
        <v>4793931.7</v>
      </c>
      <c r="L32" s="161">
        <v>0</v>
      </c>
      <c r="M32" s="203">
        <f t="shared" si="3"/>
        <v>4793931.7</v>
      </c>
      <c r="N32" s="174"/>
    </row>
    <row r="33" spans="1:14">
      <c r="A33" s="165"/>
      <c r="B33" s="177"/>
      <c r="C33" s="183"/>
      <c r="D33" s="186" t="s">
        <v>28</v>
      </c>
      <c r="E33" s="178"/>
      <c r="F33" s="178"/>
      <c r="G33" s="225"/>
      <c r="H33" s="162">
        <v>-2601992.25</v>
      </c>
      <c r="I33" s="163">
        <v>0</v>
      </c>
      <c r="J33" s="203">
        <f t="shared" si="2"/>
        <v>-2601992.25</v>
      </c>
      <c r="K33" s="162">
        <v>-1276155.99</v>
      </c>
      <c r="L33" s="163">
        <v>0</v>
      </c>
      <c r="M33" s="203">
        <f t="shared" si="3"/>
        <v>-1276155.99</v>
      </c>
      <c r="N33" s="174"/>
    </row>
    <row r="34" spans="1:14">
      <c r="A34" s="165"/>
      <c r="B34" s="177"/>
      <c r="C34" s="188" t="s">
        <v>9</v>
      </c>
      <c r="D34" s="186" t="s">
        <v>30</v>
      </c>
      <c r="E34" s="178"/>
      <c r="F34" s="178"/>
      <c r="G34" s="220"/>
      <c r="H34" s="210">
        <f>H35+H36</f>
        <v>27769054.050000001</v>
      </c>
      <c r="I34" s="211">
        <f>I35+I36</f>
        <v>0</v>
      </c>
      <c r="J34" s="203">
        <f t="shared" si="2"/>
        <v>27769054.050000001</v>
      </c>
      <c r="K34" s="210">
        <f>K35+K36</f>
        <v>21349630.300000004</v>
      </c>
      <c r="L34" s="211">
        <f>L35+L36</f>
        <v>0</v>
      </c>
      <c r="M34" s="203">
        <f t="shared" si="3"/>
        <v>21349630.300000004</v>
      </c>
      <c r="N34" s="174"/>
    </row>
    <row r="35" spans="1:14">
      <c r="A35" s="165"/>
      <c r="B35" s="177"/>
      <c r="C35" s="183"/>
      <c r="D35" s="186" t="s">
        <v>27</v>
      </c>
      <c r="E35" s="178"/>
      <c r="F35" s="178"/>
      <c r="G35" s="224"/>
      <c r="H35" s="147">
        <v>53441385</v>
      </c>
      <c r="I35" s="161">
        <v>0</v>
      </c>
      <c r="J35" s="203">
        <f t="shared" si="2"/>
        <v>53441385</v>
      </c>
      <c r="K35" s="147">
        <v>45534973.32</v>
      </c>
      <c r="L35" s="161">
        <v>0</v>
      </c>
      <c r="M35" s="203">
        <f t="shared" si="3"/>
        <v>45534973.32</v>
      </c>
      <c r="N35" s="174"/>
    </row>
    <row r="36" spans="1:14">
      <c r="A36" s="165"/>
      <c r="B36" s="177"/>
      <c r="C36" s="183"/>
      <c r="D36" s="178" t="s">
        <v>31</v>
      </c>
      <c r="E36" s="178"/>
      <c r="F36" s="178"/>
      <c r="G36" s="225"/>
      <c r="H36" s="162">
        <v>-25672330.949999999</v>
      </c>
      <c r="I36" s="163">
        <v>0</v>
      </c>
      <c r="J36" s="203">
        <f t="shared" si="2"/>
        <v>-25672330.949999999</v>
      </c>
      <c r="K36" s="162">
        <v>-24185343.019999996</v>
      </c>
      <c r="L36" s="163">
        <v>0</v>
      </c>
      <c r="M36" s="203">
        <f t="shared" si="3"/>
        <v>-24185343.019999996</v>
      </c>
      <c r="N36" s="174"/>
    </row>
    <row r="37" spans="1:14" s="156" customFormat="1" ht="16.5" thickBot="1">
      <c r="A37" s="173"/>
      <c r="B37" s="182" t="s">
        <v>23</v>
      </c>
      <c r="C37" s="184" t="s">
        <v>33</v>
      </c>
      <c r="D37" s="179"/>
      <c r="E37" s="179"/>
      <c r="F37" s="179"/>
      <c r="G37" s="221"/>
      <c r="H37" s="208">
        <f>H38+H39+H40</f>
        <v>6632906.6800000016</v>
      </c>
      <c r="I37" s="209">
        <f>I38+I39+I40</f>
        <v>1599420</v>
      </c>
      <c r="J37" s="202">
        <f t="shared" si="2"/>
        <v>8232326.6800000016</v>
      </c>
      <c r="K37" s="208">
        <f>K38+K39+K40</f>
        <v>3279312.9600000004</v>
      </c>
      <c r="L37" s="209">
        <f>L38+L39+L40</f>
        <v>9166968.2699999996</v>
      </c>
      <c r="M37" s="202">
        <f t="shared" si="3"/>
        <v>12446281.23</v>
      </c>
      <c r="N37" s="175"/>
    </row>
    <row r="38" spans="1:14">
      <c r="A38" s="165"/>
      <c r="B38" s="177"/>
      <c r="C38" s="183" t="s">
        <v>5</v>
      </c>
      <c r="D38" s="178" t="s">
        <v>34</v>
      </c>
      <c r="E38" s="178"/>
      <c r="F38" s="178"/>
      <c r="G38" s="220"/>
      <c r="H38" s="157">
        <v>3858312.060000001</v>
      </c>
      <c r="I38" s="158">
        <v>1438980</v>
      </c>
      <c r="J38" s="203">
        <f t="shared" si="2"/>
        <v>5297292.0600000005</v>
      </c>
      <c r="K38" s="157">
        <v>2415981.5100000002</v>
      </c>
      <c r="L38" s="158">
        <v>527044.17999999982</v>
      </c>
      <c r="M38" s="203">
        <f t="shared" si="3"/>
        <v>2943025.69</v>
      </c>
      <c r="N38" s="174"/>
    </row>
    <row r="39" spans="1:14">
      <c r="A39" s="165"/>
      <c r="B39" s="177"/>
      <c r="C39" s="183" t="s">
        <v>7</v>
      </c>
      <c r="D39" s="178" t="s">
        <v>35</v>
      </c>
      <c r="E39" s="178"/>
      <c r="F39" s="178"/>
      <c r="G39" s="220"/>
      <c r="H39" s="157">
        <v>408008.89</v>
      </c>
      <c r="I39" s="158">
        <v>37991</v>
      </c>
      <c r="J39" s="203">
        <f t="shared" si="2"/>
        <v>445999.89</v>
      </c>
      <c r="K39" s="157">
        <v>647662.04</v>
      </c>
      <c r="L39" s="158">
        <v>8288.3700000000008</v>
      </c>
      <c r="M39" s="203">
        <f t="shared" si="3"/>
        <v>655950.41</v>
      </c>
      <c r="N39" s="174"/>
    </row>
    <row r="40" spans="1:14">
      <c r="A40" s="165"/>
      <c r="B40" s="177"/>
      <c r="C40" s="183" t="s">
        <v>9</v>
      </c>
      <c r="D40" s="178" t="s">
        <v>10</v>
      </c>
      <c r="E40" s="178"/>
      <c r="F40" s="178"/>
      <c r="G40" s="220"/>
      <c r="H40" s="157">
        <v>2366585.73</v>
      </c>
      <c r="I40" s="158">
        <v>122449</v>
      </c>
      <c r="J40" s="203">
        <f t="shared" si="2"/>
        <v>2489034.73</v>
      </c>
      <c r="K40" s="157">
        <v>215669.41</v>
      </c>
      <c r="L40" s="158">
        <v>8631635.7200000007</v>
      </c>
      <c r="M40" s="203">
        <f t="shared" si="3"/>
        <v>8847305.1300000008</v>
      </c>
      <c r="N40" s="174"/>
    </row>
    <row r="41" spans="1:14" s="156" customFormat="1" ht="16.5" thickBot="1">
      <c r="A41" s="173"/>
      <c r="B41" s="182" t="s">
        <v>26</v>
      </c>
      <c r="C41" s="184" t="s">
        <v>145</v>
      </c>
      <c r="D41" s="179"/>
      <c r="E41" s="179"/>
      <c r="F41" s="179"/>
      <c r="G41" s="221"/>
      <c r="H41" s="208">
        <f>H42+H43</f>
        <v>0</v>
      </c>
      <c r="I41" s="209">
        <f>I42+I43</f>
        <v>0</v>
      </c>
      <c r="J41" s="202">
        <f t="shared" si="2"/>
        <v>0</v>
      </c>
      <c r="K41" s="208">
        <f>K42+K43</f>
        <v>0</v>
      </c>
      <c r="L41" s="209">
        <f>L42+L43</f>
        <v>0</v>
      </c>
      <c r="M41" s="202">
        <f t="shared" si="3"/>
        <v>0</v>
      </c>
      <c r="N41" s="175"/>
    </row>
    <row r="42" spans="1:14">
      <c r="A42" s="165"/>
      <c r="B42" s="177"/>
      <c r="C42" s="183" t="s">
        <v>5</v>
      </c>
      <c r="D42" s="178" t="s">
        <v>37</v>
      </c>
      <c r="E42" s="178"/>
      <c r="F42" s="178"/>
      <c r="G42" s="220"/>
      <c r="H42" s="157">
        <v>0</v>
      </c>
      <c r="I42" s="158">
        <v>0</v>
      </c>
      <c r="J42" s="203">
        <f t="shared" si="2"/>
        <v>0</v>
      </c>
      <c r="K42" s="157">
        <v>0</v>
      </c>
      <c r="L42" s="158">
        <v>0</v>
      </c>
      <c r="M42" s="203">
        <f t="shared" si="3"/>
        <v>0</v>
      </c>
      <c r="N42" s="174"/>
    </row>
    <row r="43" spans="1:14">
      <c r="A43" s="165"/>
      <c r="B43" s="177"/>
      <c r="C43" s="183" t="s">
        <v>7</v>
      </c>
      <c r="D43" s="178" t="s">
        <v>38</v>
      </c>
      <c r="E43" s="178"/>
      <c r="F43" s="178"/>
      <c r="G43" s="220"/>
      <c r="H43" s="157">
        <v>0</v>
      </c>
      <c r="I43" s="158">
        <v>0</v>
      </c>
      <c r="J43" s="203">
        <f t="shared" si="2"/>
        <v>0</v>
      </c>
      <c r="K43" s="157">
        <v>0</v>
      </c>
      <c r="L43" s="158">
        <v>0</v>
      </c>
      <c r="M43" s="203">
        <f t="shared" si="3"/>
        <v>0</v>
      </c>
      <c r="N43" s="174"/>
    </row>
    <row r="44" spans="1:14" s="156" customFormat="1" ht="16.5" thickBot="1">
      <c r="A44" s="173"/>
      <c r="B44" s="182" t="s">
        <v>32</v>
      </c>
      <c r="C44" s="187" t="s">
        <v>146</v>
      </c>
      <c r="D44" s="179"/>
      <c r="E44" s="179"/>
      <c r="F44" s="179"/>
      <c r="G44" s="221"/>
      <c r="H44" s="154">
        <v>31359769</v>
      </c>
      <c r="I44" s="155">
        <v>33719328.340000004</v>
      </c>
      <c r="J44" s="202">
        <f t="shared" si="2"/>
        <v>65079097.340000004</v>
      </c>
      <c r="K44" s="154">
        <v>30377341</v>
      </c>
      <c r="L44" s="155">
        <v>39822470.380000003</v>
      </c>
      <c r="M44" s="202">
        <f t="shared" si="3"/>
        <v>70199811.379999995</v>
      </c>
      <c r="N44" s="175"/>
    </row>
    <row r="45" spans="1:14" s="156" customFormat="1" ht="16.5" thickBot="1">
      <c r="A45" s="173"/>
      <c r="B45" s="189" t="s">
        <v>36</v>
      </c>
      <c r="C45" s="184" t="s">
        <v>198</v>
      </c>
      <c r="D45" s="179"/>
      <c r="E45" s="179"/>
      <c r="F45" s="179"/>
      <c r="G45" s="221" t="s">
        <v>195</v>
      </c>
      <c r="H45" s="154">
        <v>3598526.14</v>
      </c>
      <c r="I45" s="155">
        <v>1375287.2999999998</v>
      </c>
      <c r="J45" s="202">
        <f t="shared" si="2"/>
        <v>4973813.4399999995</v>
      </c>
      <c r="K45" s="154">
        <v>2471481.02</v>
      </c>
      <c r="L45" s="155">
        <v>1289341</v>
      </c>
      <c r="M45" s="202">
        <f t="shared" si="3"/>
        <v>3760822.02</v>
      </c>
      <c r="N45" s="175"/>
    </row>
    <row r="46" spans="1:14" s="156" customFormat="1" ht="16.5" thickBot="1">
      <c r="A46" s="173"/>
      <c r="B46" s="189" t="s">
        <v>39</v>
      </c>
      <c r="C46" s="184" t="s">
        <v>200</v>
      </c>
      <c r="D46" s="179"/>
      <c r="E46" s="179"/>
      <c r="F46" s="179"/>
      <c r="G46" s="221" t="s">
        <v>197</v>
      </c>
      <c r="H46" s="208">
        <f>H47+H48</f>
        <v>0</v>
      </c>
      <c r="I46" s="209">
        <f>I47+I48</f>
        <v>0</v>
      </c>
      <c r="J46" s="202">
        <f t="shared" si="2"/>
        <v>0</v>
      </c>
      <c r="K46" s="208">
        <f>K47+K48</f>
        <v>0</v>
      </c>
      <c r="L46" s="209">
        <f>L47+L48</f>
        <v>0</v>
      </c>
      <c r="M46" s="202">
        <f t="shared" si="3"/>
        <v>0</v>
      </c>
      <c r="N46" s="175"/>
    </row>
    <row r="47" spans="1:14">
      <c r="A47" s="165"/>
      <c r="B47" s="177"/>
      <c r="C47" s="183" t="s">
        <v>5</v>
      </c>
      <c r="D47" s="178" t="s">
        <v>42</v>
      </c>
      <c r="E47" s="178"/>
      <c r="F47" s="178"/>
      <c r="G47" s="220"/>
      <c r="H47" s="157">
        <v>0</v>
      </c>
      <c r="I47" s="158">
        <v>0</v>
      </c>
      <c r="J47" s="203">
        <f t="shared" si="2"/>
        <v>0</v>
      </c>
      <c r="K47" s="157">
        <v>0</v>
      </c>
      <c r="L47" s="158">
        <v>0</v>
      </c>
      <c r="M47" s="203">
        <f t="shared" si="3"/>
        <v>0</v>
      </c>
      <c r="N47" s="174"/>
    </row>
    <row r="48" spans="1:14">
      <c r="A48" s="165"/>
      <c r="B48" s="177"/>
      <c r="C48" s="183" t="s">
        <v>7</v>
      </c>
      <c r="D48" s="178" t="s">
        <v>43</v>
      </c>
      <c r="E48" s="178"/>
      <c r="F48" s="178"/>
      <c r="G48" s="220"/>
      <c r="H48" s="157">
        <v>0</v>
      </c>
      <c r="I48" s="158">
        <v>0</v>
      </c>
      <c r="J48" s="203">
        <f t="shared" si="2"/>
        <v>0</v>
      </c>
      <c r="K48" s="157">
        <v>0</v>
      </c>
      <c r="L48" s="158">
        <v>0</v>
      </c>
      <c r="M48" s="203">
        <f t="shared" si="3"/>
        <v>0</v>
      </c>
      <c r="N48" s="174"/>
    </row>
    <row r="49" spans="1:16" s="156" customFormat="1" ht="16.5" thickBot="1">
      <c r="A49" s="173"/>
      <c r="B49" s="190" t="s">
        <v>40</v>
      </c>
      <c r="C49" s="184" t="s">
        <v>201</v>
      </c>
      <c r="D49" s="179"/>
      <c r="E49" s="179"/>
      <c r="F49" s="179"/>
      <c r="G49" s="221" t="s">
        <v>197</v>
      </c>
      <c r="H49" s="208">
        <f>H50+H51</f>
        <v>12000000</v>
      </c>
      <c r="I49" s="209">
        <f>I50+I51</f>
        <v>0</v>
      </c>
      <c r="J49" s="202">
        <f t="shared" si="2"/>
        <v>12000000</v>
      </c>
      <c r="K49" s="208">
        <f>K50+K51</f>
        <v>8000000</v>
      </c>
      <c r="L49" s="209">
        <f>L50+L51</f>
        <v>0</v>
      </c>
      <c r="M49" s="202">
        <f t="shared" si="3"/>
        <v>8000000</v>
      </c>
      <c r="N49" s="175"/>
    </row>
    <row r="50" spans="1:16">
      <c r="A50" s="165"/>
      <c r="B50" s="177"/>
      <c r="C50" s="183" t="s">
        <v>5</v>
      </c>
      <c r="D50" s="178" t="s">
        <v>45</v>
      </c>
      <c r="E50" s="178"/>
      <c r="F50" s="178"/>
      <c r="G50" s="220"/>
      <c r="H50" s="157">
        <v>12000000</v>
      </c>
      <c r="I50" s="158">
        <v>0</v>
      </c>
      <c r="J50" s="203">
        <f t="shared" si="2"/>
        <v>12000000</v>
      </c>
      <c r="K50" s="157">
        <v>8000000</v>
      </c>
      <c r="L50" s="158">
        <v>0</v>
      </c>
      <c r="M50" s="203">
        <f t="shared" si="3"/>
        <v>8000000</v>
      </c>
      <c r="N50" s="174"/>
    </row>
    <row r="51" spans="1:16">
      <c r="A51" s="165"/>
      <c r="B51" s="177"/>
      <c r="C51" s="183" t="s">
        <v>7</v>
      </c>
      <c r="D51" s="178" t="s">
        <v>46</v>
      </c>
      <c r="E51" s="178"/>
      <c r="F51" s="178"/>
      <c r="G51" s="220"/>
      <c r="H51" s="157">
        <v>0</v>
      </c>
      <c r="I51" s="158">
        <v>0</v>
      </c>
      <c r="J51" s="203">
        <f t="shared" si="2"/>
        <v>0</v>
      </c>
      <c r="K51" s="157">
        <v>0</v>
      </c>
      <c r="L51" s="158">
        <v>0</v>
      </c>
      <c r="M51" s="203">
        <f t="shared" si="3"/>
        <v>0</v>
      </c>
      <c r="N51" s="174"/>
      <c r="P51" s="156"/>
    </row>
    <row r="52" spans="1:16" s="156" customFormat="1" ht="16.5" thickBot="1">
      <c r="A52" s="173"/>
      <c r="B52" s="190" t="s">
        <v>41</v>
      </c>
      <c r="C52" s="184" t="s">
        <v>203</v>
      </c>
      <c r="D52" s="179"/>
      <c r="E52" s="179"/>
      <c r="F52" s="179"/>
      <c r="G52" s="221" t="s">
        <v>199</v>
      </c>
      <c r="H52" s="208">
        <f>H53+H54</f>
        <v>19955416.899999999</v>
      </c>
      <c r="I52" s="209">
        <f>I53+I54</f>
        <v>0</v>
      </c>
      <c r="J52" s="202">
        <f t="shared" si="2"/>
        <v>19955416.899999999</v>
      </c>
      <c r="K52" s="208">
        <f>K53+K54</f>
        <v>37048291.939999998</v>
      </c>
      <c r="L52" s="209">
        <f>L53+L54</f>
        <v>0</v>
      </c>
      <c r="M52" s="202">
        <f t="shared" si="3"/>
        <v>37048291.939999998</v>
      </c>
      <c r="N52" s="175"/>
    </row>
    <row r="53" spans="1:16">
      <c r="A53" s="165"/>
      <c r="B53" s="177"/>
      <c r="C53" s="183" t="s">
        <v>5</v>
      </c>
      <c r="D53" s="178" t="s">
        <v>20</v>
      </c>
      <c r="E53" s="178"/>
      <c r="F53" s="178"/>
      <c r="G53" s="220"/>
      <c r="H53" s="157">
        <v>0</v>
      </c>
      <c r="I53" s="158">
        <v>0</v>
      </c>
      <c r="J53" s="203">
        <f t="shared" si="2"/>
        <v>0</v>
      </c>
      <c r="K53" s="157">
        <v>0</v>
      </c>
      <c r="L53" s="158">
        <v>0</v>
      </c>
      <c r="M53" s="203">
        <f t="shared" si="3"/>
        <v>0</v>
      </c>
      <c r="N53" s="174"/>
      <c r="P53" s="156"/>
    </row>
    <row r="54" spans="1:16">
      <c r="A54" s="165"/>
      <c r="B54" s="177"/>
      <c r="C54" s="183" t="s">
        <v>7</v>
      </c>
      <c r="D54" s="178" t="s">
        <v>48</v>
      </c>
      <c r="E54" s="178"/>
      <c r="F54" s="178"/>
      <c r="G54" s="220"/>
      <c r="H54" s="157">
        <v>19955416.899999999</v>
      </c>
      <c r="I54" s="158">
        <v>0</v>
      </c>
      <c r="J54" s="203">
        <f t="shared" si="2"/>
        <v>19955416.899999999</v>
      </c>
      <c r="K54" s="157">
        <v>37048291.939999998</v>
      </c>
      <c r="L54" s="158">
        <v>0</v>
      </c>
      <c r="M54" s="203">
        <f t="shared" si="3"/>
        <v>37048291.939999998</v>
      </c>
      <c r="N54" s="174"/>
      <c r="P54" s="156"/>
    </row>
    <row r="55" spans="1:16" s="156" customFormat="1" ht="16.5" thickBot="1">
      <c r="A55" s="173"/>
      <c r="B55" s="190" t="s">
        <v>44</v>
      </c>
      <c r="C55" s="184" t="s">
        <v>205</v>
      </c>
      <c r="D55" s="179"/>
      <c r="E55" s="179"/>
      <c r="F55" s="179"/>
      <c r="G55" s="221" t="s">
        <v>202</v>
      </c>
      <c r="H55" s="208">
        <f>H56+H57</f>
        <v>20061916.759999998</v>
      </c>
      <c r="I55" s="209">
        <f>I56+I57</f>
        <v>0</v>
      </c>
      <c r="J55" s="202">
        <f t="shared" si="2"/>
        <v>20061916.759999998</v>
      </c>
      <c r="K55" s="208">
        <f>K56+K57</f>
        <v>21924660</v>
      </c>
      <c r="L55" s="209">
        <f>L56+L57</f>
        <v>0</v>
      </c>
      <c r="M55" s="202">
        <f t="shared" si="3"/>
        <v>21924660</v>
      </c>
      <c r="N55" s="175"/>
    </row>
    <row r="56" spans="1:16">
      <c r="A56" s="165"/>
      <c r="B56" s="177"/>
      <c r="C56" s="183" t="s">
        <v>5</v>
      </c>
      <c r="D56" s="178" t="s">
        <v>49</v>
      </c>
      <c r="E56" s="178"/>
      <c r="F56" s="178"/>
      <c r="G56" s="220"/>
      <c r="H56" s="157">
        <v>39003547</v>
      </c>
      <c r="I56" s="158">
        <v>0</v>
      </c>
      <c r="J56" s="203">
        <f t="shared" si="2"/>
        <v>39003547</v>
      </c>
      <c r="K56" s="157">
        <v>36988334</v>
      </c>
      <c r="L56" s="158">
        <v>0</v>
      </c>
      <c r="M56" s="203">
        <f t="shared" si="3"/>
        <v>36988334</v>
      </c>
      <c r="N56" s="174"/>
      <c r="P56" s="156"/>
    </row>
    <row r="57" spans="1:16">
      <c r="A57" s="165"/>
      <c r="B57" s="177"/>
      <c r="C57" s="183" t="s">
        <v>7</v>
      </c>
      <c r="D57" s="178" t="s">
        <v>50</v>
      </c>
      <c r="E57" s="178"/>
      <c r="F57" s="178"/>
      <c r="G57" s="220"/>
      <c r="H57" s="157">
        <v>-18941630.240000002</v>
      </c>
      <c r="I57" s="158">
        <v>0</v>
      </c>
      <c r="J57" s="203">
        <f t="shared" si="2"/>
        <v>-18941630.240000002</v>
      </c>
      <c r="K57" s="157">
        <v>-15063674</v>
      </c>
      <c r="L57" s="158">
        <v>0</v>
      </c>
      <c r="M57" s="203">
        <f t="shared" si="3"/>
        <v>-15063674</v>
      </c>
      <c r="N57" s="174"/>
      <c r="P57" s="156"/>
    </row>
    <row r="58" spans="1:16" s="156" customFormat="1" ht="16.5" thickBot="1">
      <c r="A58" s="173"/>
      <c r="B58" s="190" t="s">
        <v>47</v>
      </c>
      <c r="C58" s="184" t="s">
        <v>207</v>
      </c>
      <c r="D58" s="179"/>
      <c r="E58" s="179"/>
      <c r="F58" s="179"/>
      <c r="G58" s="221" t="s">
        <v>204</v>
      </c>
      <c r="H58" s="154">
        <v>3066393</v>
      </c>
      <c r="I58" s="155">
        <v>1533496</v>
      </c>
      <c r="J58" s="202">
        <f t="shared" si="2"/>
        <v>4599889</v>
      </c>
      <c r="K58" s="154">
        <v>2890907</v>
      </c>
      <c r="L58" s="155">
        <v>2142139.5</v>
      </c>
      <c r="M58" s="202">
        <f t="shared" si="3"/>
        <v>5033046.5</v>
      </c>
      <c r="N58" s="175"/>
    </row>
    <row r="59" spans="1:16">
      <c r="A59" s="165"/>
      <c r="B59" s="177"/>
      <c r="C59" s="185"/>
      <c r="D59" s="178"/>
      <c r="E59" s="178"/>
      <c r="F59" s="178"/>
      <c r="G59" s="224"/>
      <c r="H59" s="147"/>
      <c r="I59" s="161"/>
      <c r="J59" s="206"/>
      <c r="K59" s="147"/>
      <c r="L59" s="161"/>
      <c r="M59" s="206"/>
      <c r="N59" s="174"/>
      <c r="P59" s="156"/>
    </row>
    <row r="60" spans="1:16" s="216" customFormat="1" ht="16.5" thickBot="1">
      <c r="A60" s="173"/>
      <c r="B60" s="191"/>
      <c r="C60" s="192" t="s">
        <v>208</v>
      </c>
      <c r="D60" s="193"/>
      <c r="E60" s="193"/>
      <c r="F60" s="193"/>
      <c r="G60" s="227" t="s">
        <v>180</v>
      </c>
      <c r="H60" s="214">
        <f>H58+H55+H52+H49+H46+H45+H44+H41+H37+H27+H24+H19+H13+H9</f>
        <v>541393542.95999992</v>
      </c>
      <c r="I60" s="215">
        <f>I58+I55+I52+I49+I46+I45+I44+I41+I37+I27+I24+I19+I13+I9</f>
        <v>476218318.00999993</v>
      </c>
      <c r="J60" s="207">
        <f>H60+I60</f>
        <v>1017611860.9699998</v>
      </c>
      <c r="K60" s="214">
        <f>K58+K55+K52+K49+K46+K45+K44+K41+K37+K27+K24+K19+K13+K9</f>
        <v>509714668.45999992</v>
      </c>
      <c r="L60" s="215">
        <f>L58+L55+L52+L49+L46+L45+L44+L41+L37+L27+L24+L19+L13+L9</f>
        <v>535231410.88999993</v>
      </c>
      <c r="M60" s="207">
        <f>K60+L60</f>
        <v>1044946079.3499999</v>
      </c>
      <c r="N60" s="175"/>
    </row>
    <row r="61" spans="1:16" s="168" customFormat="1" ht="16.5" thickTop="1">
      <c r="A61" s="165"/>
      <c r="B61" s="177" t="s">
        <v>160</v>
      </c>
      <c r="C61" s="185"/>
      <c r="D61" s="178"/>
      <c r="E61" s="178"/>
      <c r="F61" s="178"/>
      <c r="G61" s="197"/>
      <c r="H61" s="178"/>
      <c r="I61" s="178"/>
      <c r="J61" s="178"/>
      <c r="K61" s="178"/>
      <c r="L61" s="178"/>
      <c r="M61" s="178"/>
      <c r="N61" s="174"/>
    </row>
    <row r="62" spans="1:16" s="168" customFormat="1" ht="16.5" thickBot="1">
      <c r="A62" s="165"/>
      <c r="B62" s="194"/>
      <c r="C62" s="195"/>
      <c r="D62" s="196"/>
      <c r="E62" s="196"/>
      <c r="F62" s="196"/>
      <c r="G62" s="198"/>
      <c r="H62" s="196"/>
      <c r="I62" s="196"/>
      <c r="J62" s="196"/>
      <c r="K62" s="196"/>
      <c r="L62" s="196"/>
      <c r="M62" s="196"/>
      <c r="N62" s="176"/>
    </row>
    <row r="63" spans="1:16" ht="16.5" thickTop="1"/>
  </sheetData>
  <sheetProtection password="CC26" sheet="1"/>
  <mergeCells count="6">
    <mergeCell ref="F3:H3"/>
    <mergeCell ref="F4:H4"/>
    <mergeCell ref="F5:H5"/>
    <mergeCell ref="K6:M6"/>
    <mergeCell ref="C7:E7"/>
    <mergeCell ref="H6:J6"/>
  </mergeCells>
  <phoneticPr fontId="3" type="noConversion"/>
  <pageMargins left="0.75" right="0.75" top="1" bottom="1" header="0.5" footer="0.5"/>
  <pageSetup paperSize="9" scale="3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4"/>
  <sheetViews>
    <sheetView zoomScale="75" zoomScaleNormal="75" workbookViewId="0">
      <selection activeCell="M62" sqref="M62"/>
    </sheetView>
  </sheetViews>
  <sheetFormatPr defaultRowHeight="15.75"/>
  <cols>
    <col min="1" max="1" width="5" style="110" customWidth="1"/>
    <col min="2" max="3" width="9.140625" style="2"/>
    <col min="4" max="4" width="18.28515625" style="2" customWidth="1"/>
    <col min="5" max="5" width="9.140625" style="2"/>
    <col min="6" max="6" width="33.5703125" style="2" customWidth="1"/>
    <col min="7" max="7" width="10.7109375" style="61" customWidth="1"/>
    <col min="8" max="8" width="21.28515625" style="2" customWidth="1"/>
    <col min="9" max="9" width="22.5703125" style="2" customWidth="1"/>
    <col min="10" max="10" width="21.42578125" style="2" customWidth="1"/>
    <col min="11" max="11" width="20.28515625" style="2" customWidth="1"/>
    <col min="12" max="13" width="21.7109375" style="2" customWidth="1"/>
    <col min="14" max="14" width="4.42578125" style="138" customWidth="1"/>
    <col min="15" max="16384" width="9.140625" style="2"/>
  </cols>
  <sheetData>
    <row r="1" spans="1:14" ht="16.5" thickBot="1"/>
    <row r="2" spans="1:14" ht="16.5" thickTop="1">
      <c r="B2" s="120"/>
      <c r="C2" s="121"/>
      <c r="D2" s="122"/>
      <c r="E2" s="122"/>
      <c r="F2" s="122"/>
      <c r="G2" s="123"/>
      <c r="H2" s="122"/>
      <c r="I2" s="122"/>
      <c r="J2" s="122"/>
      <c r="K2" s="122"/>
      <c r="L2" s="122"/>
      <c r="M2" s="122"/>
      <c r="N2" s="124"/>
    </row>
    <row r="3" spans="1:14" s="62" customFormat="1" ht="15.75" customHeight="1">
      <c r="A3" s="127"/>
      <c r="B3" s="125"/>
      <c r="C3" s="126"/>
      <c r="D3" s="127"/>
      <c r="E3" s="128"/>
      <c r="F3" s="260" t="str">
        <f>Aktifler!F3</f>
        <v>KIBRIS İKTİSAT BANKASI LTD.</v>
      </c>
      <c r="G3" s="260"/>
      <c r="H3" s="260"/>
      <c r="I3" s="127"/>
      <c r="J3" s="127"/>
      <c r="K3" s="129"/>
      <c r="L3" s="127"/>
      <c r="M3" s="129"/>
      <c r="N3" s="130"/>
    </row>
    <row r="4" spans="1:14" s="62" customFormat="1">
      <c r="A4" s="127"/>
      <c r="B4" s="125"/>
      <c r="C4" s="126"/>
      <c r="D4" s="127"/>
      <c r="E4" s="128"/>
      <c r="F4" s="260" t="s">
        <v>226</v>
      </c>
      <c r="G4" s="260"/>
      <c r="H4" s="260"/>
      <c r="I4" s="126"/>
      <c r="J4" s="126"/>
      <c r="K4" s="126"/>
      <c r="L4" s="126"/>
      <c r="M4" s="126"/>
      <c r="N4" s="130"/>
    </row>
    <row r="5" spans="1:14" s="62" customFormat="1">
      <c r="A5" s="127"/>
      <c r="B5" s="125"/>
      <c r="C5" s="126"/>
      <c r="D5" s="128"/>
      <c r="E5" s="131"/>
      <c r="F5" s="261" t="s">
        <v>228</v>
      </c>
      <c r="G5" s="261"/>
      <c r="H5" s="261"/>
      <c r="I5" s="126"/>
      <c r="J5" s="126"/>
      <c r="K5" s="126"/>
      <c r="L5" s="126"/>
      <c r="M5" s="126"/>
      <c r="N5" s="130"/>
    </row>
    <row r="6" spans="1:14">
      <c r="B6" s="108"/>
      <c r="C6" s="110"/>
      <c r="D6" s="110"/>
      <c r="E6" s="110"/>
      <c r="F6" s="110"/>
      <c r="G6" s="109"/>
      <c r="H6" s="262" t="s">
        <v>0</v>
      </c>
      <c r="I6" s="259"/>
      <c r="J6" s="259"/>
      <c r="K6" s="262" t="s">
        <v>1</v>
      </c>
      <c r="L6" s="256"/>
      <c r="M6" s="256"/>
      <c r="N6" s="132"/>
    </row>
    <row r="7" spans="1:14" ht="22.5" customHeight="1" thickBot="1">
      <c r="B7" s="108"/>
      <c r="C7" s="263" t="s">
        <v>51</v>
      </c>
      <c r="D7" s="258"/>
      <c r="E7" s="110"/>
      <c r="F7" s="110"/>
      <c r="G7" s="109" t="s">
        <v>164</v>
      </c>
      <c r="H7" s="110"/>
      <c r="I7" s="218" t="str">
        <f>Aktifler!I7</f>
        <v>(31/12/2014)</v>
      </c>
      <c r="J7" s="133"/>
      <c r="K7" s="110"/>
      <c r="L7" s="218" t="str">
        <f>Aktifler!L7</f>
        <v>(31/12/2013)</v>
      </c>
      <c r="M7" s="110"/>
      <c r="N7" s="132"/>
    </row>
    <row r="8" spans="1:14" ht="16.5" thickTop="1">
      <c r="B8" s="101"/>
      <c r="C8" s="102"/>
      <c r="D8" s="103"/>
      <c r="E8" s="103"/>
      <c r="F8" s="104"/>
      <c r="G8" s="105"/>
      <c r="H8" s="134" t="s">
        <v>155</v>
      </c>
      <c r="I8" s="135" t="s">
        <v>156</v>
      </c>
      <c r="J8" s="136" t="s">
        <v>98</v>
      </c>
      <c r="K8" s="134" t="s">
        <v>155</v>
      </c>
      <c r="L8" s="135" t="s">
        <v>156</v>
      </c>
      <c r="M8" s="136" t="s">
        <v>98</v>
      </c>
      <c r="N8" s="132"/>
    </row>
    <row r="9" spans="1:14" s="65" customFormat="1" ht="16.5" thickBot="1">
      <c r="A9" s="107"/>
      <c r="B9" s="106" t="s">
        <v>3</v>
      </c>
      <c r="C9" s="107" t="s">
        <v>165</v>
      </c>
      <c r="D9" s="107"/>
      <c r="E9" s="107"/>
      <c r="F9" s="107"/>
      <c r="G9" s="228" t="s">
        <v>206</v>
      </c>
      <c r="H9" s="93">
        <f>H10+H11+H12+H13+H14+H15</f>
        <v>420871487</v>
      </c>
      <c r="I9" s="94">
        <f>I10+I11+I12+I13+I14+I15</f>
        <v>471147454</v>
      </c>
      <c r="J9" s="82">
        <f t="shared" ref="J9:J57" si="0">H9+I9</f>
        <v>892018941</v>
      </c>
      <c r="K9" s="93">
        <f>K10+K11+K12+K13+K14+K15</f>
        <v>404304875</v>
      </c>
      <c r="L9" s="94">
        <f>L10+L11+L12+L13+L14+L15</f>
        <v>518658803</v>
      </c>
      <c r="M9" s="82">
        <f t="shared" ref="M9:M57" si="1">K9+L9</f>
        <v>922963678</v>
      </c>
      <c r="N9" s="137"/>
    </row>
    <row r="10" spans="1:14">
      <c r="B10" s="108"/>
      <c r="C10" s="109" t="s">
        <v>5</v>
      </c>
      <c r="D10" s="110" t="s">
        <v>52</v>
      </c>
      <c r="E10" s="110"/>
      <c r="F10" s="110"/>
      <c r="G10" s="229"/>
      <c r="H10" s="66">
        <v>340957639</v>
      </c>
      <c r="I10" s="67">
        <v>321596893</v>
      </c>
      <c r="J10" s="83">
        <f t="shared" si="0"/>
        <v>662554532</v>
      </c>
      <c r="K10" s="66">
        <v>324431292</v>
      </c>
      <c r="L10" s="67">
        <v>399196914</v>
      </c>
      <c r="M10" s="83">
        <f t="shared" si="1"/>
        <v>723628206</v>
      </c>
      <c r="N10" s="132"/>
    </row>
    <row r="11" spans="1:14">
      <c r="B11" s="108"/>
      <c r="C11" s="109" t="s">
        <v>7</v>
      </c>
      <c r="D11" s="111" t="s">
        <v>53</v>
      </c>
      <c r="E11" s="110"/>
      <c r="F11" s="110"/>
      <c r="G11" s="229"/>
      <c r="H11" s="66">
        <v>7915620</v>
      </c>
      <c r="I11" s="67">
        <v>12374198</v>
      </c>
      <c r="J11" s="83">
        <f t="shared" si="0"/>
        <v>20289818</v>
      </c>
      <c r="K11" s="66">
        <v>794890</v>
      </c>
      <c r="L11" s="67">
        <v>9702970</v>
      </c>
      <c r="M11" s="83">
        <f t="shared" si="1"/>
        <v>10497860</v>
      </c>
      <c r="N11" s="132"/>
    </row>
    <row r="12" spans="1:14">
      <c r="B12" s="108"/>
      <c r="C12" s="109" t="s">
        <v>9</v>
      </c>
      <c r="D12" s="110" t="s">
        <v>54</v>
      </c>
      <c r="E12" s="110"/>
      <c r="F12" s="110"/>
      <c r="G12" s="229"/>
      <c r="H12" s="66">
        <v>70114274</v>
      </c>
      <c r="I12" s="67">
        <v>132090035</v>
      </c>
      <c r="J12" s="83">
        <f t="shared" si="0"/>
        <v>202204309</v>
      </c>
      <c r="K12" s="66">
        <v>70196381.000000015</v>
      </c>
      <c r="L12" s="67">
        <v>96945167</v>
      </c>
      <c r="M12" s="83">
        <f t="shared" si="1"/>
        <v>167141548</v>
      </c>
      <c r="N12" s="132"/>
    </row>
    <row r="13" spans="1:14">
      <c r="B13" s="108"/>
      <c r="C13" s="109" t="s">
        <v>21</v>
      </c>
      <c r="D13" s="110" t="s">
        <v>56</v>
      </c>
      <c r="E13" s="110"/>
      <c r="F13" s="110"/>
      <c r="G13" s="229"/>
      <c r="H13" s="66">
        <v>1883947</v>
      </c>
      <c r="I13" s="67">
        <v>1527644</v>
      </c>
      <c r="J13" s="83">
        <f t="shared" si="0"/>
        <v>3411591</v>
      </c>
      <c r="K13" s="66">
        <v>1882266</v>
      </c>
      <c r="L13" s="67">
        <v>485787</v>
      </c>
      <c r="M13" s="83">
        <f t="shared" si="1"/>
        <v>2368053</v>
      </c>
      <c r="N13" s="132"/>
    </row>
    <row r="14" spans="1:14">
      <c r="B14" s="108"/>
      <c r="C14" s="109" t="s">
        <v>55</v>
      </c>
      <c r="D14" s="110" t="s">
        <v>58</v>
      </c>
      <c r="E14" s="110"/>
      <c r="F14" s="110"/>
      <c r="G14" s="229"/>
      <c r="H14" s="66">
        <v>7</v>
      </c>
      <c r="I14" s="67">
        <v>3519007</v>
      </c>
      <c r="J14" s="83">
        <f t="shared" si="0"/>
        <v>3519014</v>
      </c>
      <c r="K14" s="66">
        <v>7000046</v>
      </c>
      <c r="L14" s="67">
        <v>12327965</v>
      </c>
      <c r="M14" s="83">
        <f t="shared" si="1"/>
        <v>19328011</v>
      </c>
      <c r="N14" s="132"/>
    </row>
    <row r="15" spans="1:14">
      <c r="B15" s="108"/>
      <c r="C15" s="109" t="s">
        <v>57</v>
      </c>
      <c r="D15" s="110" t="s">
        <v>61</v>
      </c>
      <c r="E15" s="110"/>
      <c r="F15" s="110"/>
      <c r="G15" s="229"/>
      <c r="H15" s="66">
        <v>0</v>
      </c>
      <c r="I15" s="67">
        <v>39677</v>
      </c>
      <c r="J15" s="83">
        <f t="shared" si="0"/>
        <v>39677</v>
      </c>
      <c r="K15" s="66">
        <v>0</v>
      </c>
      <c r="L15" s="67">
        <v>0</v>
      </c>
      <c r="M15" s="83">
        <f t="shared" si="1"/>
        <v>0</v>
      </c>
      <c r="N15" s="132"/>
    </row>
    <row r="16" spans="1:14" s="65" customFormat="1" ht="16.5" thickBot="1">
      <c r="A16" s="107"/>
      <c r="B16" s="106" t="s">
        <v>62</v>
      </c>
      <c r="C16" s="112" t="s">
        <v>218</v>
      </c>
      <c r="D16" s="107"/>
      <c r="E16" s="107"/>
      <c r="F16" s="107"/>
      <c r="G16" s="230" t="s">
        <v>166</v>
      </c>
      <c r="H16" s="68">
        <v>0</v>
      </c>
      <c r="I16" s="69">
        <v>0</v>
      </c>
      <c r="J16" s="84">
        <f t="shared" si="0"/>
        <v>0</v>
      </c>
      <c r="K16" s="68">
        <v>0</v>
      </c>
      <c r="L16" s="69">
        <v>0</v>
      </c>
      <c r="M16" s="84">
        <f t="shared" si="1"/>
        <v>0</v>
      </c>
      <c r="N16" s="137"/>
    </row>
    <row r="17" spans="1:14" s="65" customFormat="1" ht="16.5" thickBot="1">
      <c r="A17" s="107"/>
      <c r="B17" s="106" t="s">
        <v>15</v>
      </c>
      <c r="C17" s="112" t="s">
        <v>169</v>
      </c>
      <c r="D17" s="107"/>
      <c r="E17" s="107"/>
      <c r="F17" s="107"/>
      <c r="G17" s="231" t="s">
        <v>167</v>
      </c>
      <c r="H17" s="95">
        <f>H18+H19</f>
        <v>0</v>
      </c>
      <c r="I17" s="96">
        <f>I18+I19</f>
        <v>0</v>
      </c>
      <c r="J17" s="85">
        <f t="shared" si="0"/>
        <v>0</v>
      </c>
      <c r="K17" s="95">
        <f>K18+K19</f>
        <v>0</v>
      </c>
      <c r="L17" s="96">
        <f>L18+L19</f>
        <v>0</v>
      </c>
      <c r="M17" s="85">
        <f t="shared" si="1"/>
        <v>0</v>
      </c>
      <c r="N17" s="137"/>
    </row>
    <row r="18" spans="1:14">
      <c r="B18" s="108"/>
      <c r="C18" s="109" t="s">
        <v>5</v>
      </c>
      <c r="D18" s="110" t="s">
        <v>147</v>
      </c>
      <c r="E18" s="110"/>
      <c r="F18" s="110"/>
      <c r="G18" s="229"/>
      <c r="H18" s="66">
        <v>0</v>
      </c>
      <c r="I18" s="67">
        <v>0</v>
      </c>
      <c r="J18" s="83">
        <f t="shared" si="0"/>
        <v>0</v>
      </c>
      <c r="K18" s="66">
        <v>0</v>
      </c>
      <c r="L18" s="67">
        <v>0</v>
      </c>
      <c r="M18" s="83">
        <f t="shared" si="1"/>
        <v>0</v>
      </c>
      <c r="N18" s="132"/>
    </row>
    <row r="19" spans="1:14">
      <c r="B19" s="108"/>
      <c r="C19" s="109" t="s">
        <v>7</v>
      </c>
      <c r="D19" s="110" t="s">
        <v>63</v>
      </c>
      <c r="E19" s="110"/>
      <c r="F19" s="110"/>
      <c r="G19" s="229"/>
      <c r="H19" s="97">
        <f>H20+H21+H22</f>
        <v>0</v>
      </c>
      <c r="I19" s="98">
        <f>I20+I21+I22</f>
        <v>0</v>
      </c>
      <c r="J19" s="83">
        <f t="shared" si="0"/>
        <v>0</v>
      </c>
      <c r="K19" s="97">
        <f>K20+K21+K22</f>
        <v>0</v>
      </c>
      <c r="L19" s="98">
        <f>L20+L21+L22</f>
        <v>0</v>
      </c>
      <c r="M19" s="83">
        <f t="shared" si="1"/>
        <v>0</v>
      </c>
      <c r="N19" s="132"/>
    </row>
    <row r="20" spans="1:14">
      <c r="B20" s="108"/>
      <c r="C20" s="113"/>
      <c r="D20" s="111" t="s">
        <v>64</v>
      </c>
      <c r="E20" s="110"/>
      <c r="F20" s="110"/>
      <c r="G20" s="232"/>
      <c r="H20" s="70">
        <v>0</v>
      </c>
      <c r="I20" s="71">
        <v>0</v>
      </c>
      <c r="J20" s="86">
        <f t="shared" si="0"/>
        <v>0</v>
      </c>
      <c r="K20" s="70">
        <v>0</v>
      </c>
      <c r="L20" s="71">
        <v>0</v>
      </c>
      <c r="M20" s="86">
        <f t="shared" si="1"/>
        <v>0</v>
      </c>
      <c r="N20" s="132"/>
    </row>
    <row r="21" spans="1:14">
      <c r="B21" s="108"/>
      <c r="C21" s="113"/>
      <c r="D21" s="111" t="s">
        <v>65</v>
      </c>
      <c r="E21" s="110"/>
      <c r="F21" s="110"/>
      <c r="G21" s="233"/>
      <c r="H21" s="70">
        <v>0</v>
      </c>
      <c r="I21" s="71">
        <v>0</v>
      </c>
      <c r="J21" s="87">
        <f t="shared" si="0"/>
        <v>0</v>
      </c>
      <c r="K21" s="70">
        <v>0</v>
      </c>
      <c r="L21" s="71">
        <v>0</v>
      </c>
      <c r="M21" s="87">
        <f t="shared" si="1"/>
        <v>0</v>
      </c>
      <c r="N21" s="132"/>
    </row>
    <row r="22" spans="1:14">
      <c r="B22" s="108"/>
      <c r="C22" s="113"/>
      <c r="D22" s="110" t="s">
        <v>66</v>
      </c>
      <c r="E22" s="110"/>
      <c r="F22" s="110"/>
      <c r="G22" s="233"/>
      <c r="H22" s="70">
        <v>0</v>
      </c>
      <c r="I22" s="71">
        <v>0</v>
      </c>
      <c r="J22" s="87">
        <f t="shared" si="0"/>
        <v>0</v>
      </c>
      <c r="K22" s="70">
        <v>0</v>
      </c>
      <c r="L22" s="71">
        <v>0</v>
      </c>
      <c r="M22" s="87">
        <f t="shared" si="1"/>
        <v>0</v>
      </c>
      <c r="N22" s="132"/>
    </row>
    <row r="23" spans="1:14" s="65" customFormat="1" ht="16.5" thickBot="1">
      <c r="A23" s="107"/>
      <c r="B23" s="106" t="s">
        <v>67</v>
      </c>
      <c r="C23" s="112" t="s">
        <v>173</v>
      </c>
      <c r="D23" s="107"/>
      <c r="E23" s="107"/>
      <c r="F23" s="107"/>
      <c r="G23" s="228" t="s">
        <v>168</v>
      </c>
      <c r="H23" s="63">
        <v>0</v>
      </c>
      <c r="I23" s="64">
        <v>0</v>
      </c>
      <c r="J23" s="82">
        <f t="shared" si="0"/>
        <v>0</v>
      </c>
      <c r="K23" s="63">
        <v>0</v>
      </c>
      <c r="L23" s="64">
        <v>0</v>
      </c>
      <c r="M23" s="82">
        <f t="shared" si="1"/>
        <v>0</v>
      </c>
      <c r="N23" s="137"/>
    </row>
    <row r="24" spans="1:14" s="65" customFormat="1" ht="16.5" thickBot="1">
      <c r="A24" s="107"/>
      <c r="B24" s="106" t="s">
        <v>17</v>
      </c>
      <c r="C24" s="112" t="s">
        <v>171</v>
      </c>
      <c r="D24" s="107"/>
      <c r="E24" s="107"/>
      <c r="F24" s="107"/>
      <c r="G24" s="228" t="s">
        <v>172</v>
      </c>
      <c r="H24" s="93">
        <f>H25+H26+H27</f>
        <v>0</v>
      </c>
      <c r="I24" s="94">
        <f>I25+I26+I27</f>
        <v>0</v>
      </c>
      <c r="J24" s="82">
        <f t="shared" si="0"/>
        <v>0</v>
      </c>
      <c r="K24" s="93">
        <f>K25+K26+K27</f>
        <v>0</v>
      </c>
      <c r="L24" s="94">
        <f>L25+L26+L27</f>
        <v>0</v>
      </c>
      <c r="M24" s="82">
        <f t="shared" si="1"/>
        <v>0</v>
      </c>
      <c r="N24" s="137"/>
    </row>
    <row r="25" spans="1:14">
      <c r="B25" s="108"/>
      <c r="C25" s="109" t="s">
        <v>5</v>
      </c>
      <c r="D25" s="110" t="s">
        <v>68</v>
      </c>
      <c r="E25" s="110"/>
      <c r="F25" s="110"/>
      <c r="G25" s="229"/>
      <c r="H25" s="66">
        <v>0</v>
      </c>
      <c r="I25" s="67">
        <v>0</v>
      </c>
      <c r="J25" s="83">
        <f t="shared" si="0"/>
        <v>0</v>
      </c>
      <c r="K25" s="66">
        <v>0</v>
      </c>
      <c r="L25" s="67">
        <v>0</v>
      </c>
      <c r="M25" s="83">
        <f t="shared" si="1"/>
        <v>0</v>
      </c>
      <c r="N25" s="132"/>
    </row>
    <row r="26" spans="1:14">
      <c r="B26" s="108"/>
      <c r="C26" s="109" t="s">
        <v>7</v>
      </c>
      <c r="D26" s="110" t="s">
        <v>69</v>
      </c>
      <c r="E26" s="110"/>
      <c r="F26" s="110"/>
      <c r="G26" s="229"/>
      <c r="H26" s="66">
        <v>0</v>
      </c>
      <c r="I26" s="67">
        <v>0</v>
      </c>
      <c r="J26" s="83">
        <f t="shared" si="0"/>
        <v>0</v>
      </c>
      <c r="K26" s="66">
        <v>0</v>
      </c>
      <c r="L26" s="67">
        <v>0</v>
      </c>
      <c r="M26" s="83">
        <f t="shared" si="1"/>
        <v>0</v>
      </c>
      <c r="N26" s="132"/>
    </row>
    <row r="27" spans="1:14">
      <c r="B27" s="108"/>
      <c r="C27" s="109" t="s">
        <v>9</v>
      </c>
      <c r="D27" s="110" t="s">
        <v>70</v>
      </c>
      <c r="E27" s="110"/>
      <c r="F27" s="110"/>
      <c r="G27" s="229"/>
      <c r="H27" s="66">
        <v>0</v>
      </c>
      <c r="I27" s="67">
        <v>0</v>
      </c>
      <c r="J27" s="83">
        <f t="shared" si="0"/>
        <v>0</v>
      </c>
      <c r="K27" s="66">
        <v>0</v>
      </c>
      <c r="L27" s="67">
        <v>0</v>
      </c>
      <c r="M27" s="83">
        <f t="shared" si="1"/>
        <v>0</v>
      </c>
      <c r="N27" s="132"/>
    </row>
    <row r="28" spans="1:14" s="65" customFormat="1" ht="16.5" thickBot="1">
      <c r="A28" s="107"/>
      <c r="B28" s="106" t="s">
        <v>71</v>
      </c>
      <c r="C28" s="114" t="s">
        <v>72</v>
      </c>
      <c r="D28" s="107"/>
      <c r="E28" s="107"/>
      <c r="F28" s="107"/>
      <c r="G28" s="228"/>
      <c r="H28" s="93">
        <f>H29+H30+H31</f>
        <v>4108013</v>
      </c>
      <c r="I28" s="94">
        <f>I29+I30+I31</f>
        <v>6167241</v>
      </c>
      <c r="J28" s="82">
        <f t="shared" si="0"/>
        <v>10275254</v>
      </c>
      <c r="K28" s="93">
        <f>K29+K30+K31</f>
        <v>12806831</v>
      </c>
      <c r="L28" s="94">
        <f>L29+L30+L31</f>
        <v>5163156</v>
      </c>
      <c r="M28" s="82">
        <f t="shared" si="1"/>
        <v>17969987</v>
      </c>
      <c r="N28" s="137"/>
    </row>
    <row r="29" spans="1:14">
      <c r="B29" s="108"/>
      <c r="C29" s="109" t="s">
        <v>5</v>
      </c>
      <c r="D29" s="110" t="s">
        <v>73</v>
      </c>
      <c r="E29" s="110"/>
      <c r="F29" s="110"/>
      <c r="G29" s="229"/>
      <c r="H29" s="247">
        <v>3192411</v>
      </c>
      <c r="I29" s="247">
        <v>3029555</v>
      </c>
      <c r="J29" s="83">
        <f t="shared" si="0"/>
        <v>6221966</v>
      </c>
      <c r="K29" s="247">
        <v>3814551</v>
      </c>
      <c r="L29" s="247">
        <v>4136704</v>
      </c>
      <c r="M29" s="83">
        <f t="shared" si="1"/>
        <v>7951255</v>
      </c>
      <c r="N29" s="132"/>
    </row>
    <row r="30" spans="1:14">
      <c r="B30" s="108"/>
      <c r="C30" s="109" t="s">
        <v>7</v>
      </c>
      <c r="D30" s="110" t="s">
        <v>74</v>
      </c>
      <c r="E30" s="110"/>
      <c r="F30" s="110"/>
      <c r="G30" s="229"/>
      <c r="H30" s="247">
        <v>0</v>
      </c>
      <c r="I30" s="248">
        <v>13699</v>
      </c>
      <c r="J30" s="83">
        <f t="shared" si="0"/>
        <v>13699</v>
      </c>
      <c r="K30" s="247">
        <v>0</v>
      </c>
      <c r="L30" s="247">
        <v>0</v>
      </c>
      <c r="M30" s="83">
        <f t="shared" si="1"/>
        <v>0</v>
      </c>
      <c r="N30" s="132"/>
    </row>
    <row r="31" spans="1:14">
      <c r="B31" s="108"/>
      <c r="C31" s="109" t="s">
        <v>9</v>
      </c>
      <c r="D31" s="110" t="s">
        <v>10</v>
      </c>
      <c r="E31" s="110"/>
      <c r="F31" s="110"/>
      <c r="G31" s="229"/>
      <c r="H31" s="247">
        <v>915602</v>
      </c>
      <c r="I31" s="247">
        <v>3123987</v>
      </c>
      <c r="J31" s="83">
        <f t="shared" si="0"/>
        <v>4039589</v>
      </c>
      <c r="K31" s="247">
        <v>8992280</v>
      </c>
      <c r="L31" s="247">
        <v>1026452</v>
      </c>
      <c r="M31" s="83">
        <f t="shared" si="1"/>
        <v>10018732</v>
      </c>
      <c r="N31" s="132"/>
    </row>
    <row r="32" spans="1:14" s="65" customFormat="1" ht="16.5" thickBot="1">
      <c r="A32" s="107"/>
      <c r="B32" s="106" t="s">
        <v>75</v>
      </c>
      <c r="C32" s="114" t="s">
        <v>219</v>
      </c>
      <c r="D32" s="107"/>
      <c r="E32" s="107"/>
      <c r="F32" s="107"/>
      <c r="G32" s="228"/>
      <c r="H32" s="93">
        <f>H33+H34</f>
        <v>0</v>
      </c>
      <c r="I32" s="94">
        <f>I33+I34</f>
        <v>0</v>
      </c>
      <c r="J32" s="82">
        <f t="shared" si="0"/>
        <v>0</v>
      </c>
      <c r="K32" s="93">
        <f>K33+K34</f>
        <v>0</v>
      </c>
      <c r="L32" s="94">
        <f>L33+L34</f>
        <v>0</v>
      </c>
      <c r="M32" s="82">
        <f t="shared" si="1"/>
        <v>0</v>
      </c>
      <c r="N32" s="137"/>
    </row>
    <row r="33" spans="1:14">
      <c r="B33" s="108"/>
      <c r="C33" s="109" t="s">
        <v>5</v>
      </c>
      <c r="D33" s="110" t="s">
        <v>76</v>
      </c>
      <c r="E33" s="110"/>
      <c r="F33" s="110"/>
      <c r="G33" s="229"/>
      <c r="H33" s="66">
        <v>0</v>
      </c>
      <c r="I33" s="67">
        <v>0</v>
      </c>
      <c r="J33" s="83">
        <f t="shared" si="0"/>
        <v>0</v>
      </c>
      <c r="K33" s="66">
        <v>0</v>
      </c>
      <c r="L33" s="67">
        <v>0</v>
      </c>
      <c r="M33" s="83">
        <f t="shared" si="1"/>
        <v>0</v>
      </c>
      <c r="N33" s="132"/>
    </row>
    <row r="34" spans="1:14">
      <c r="B34" s="108"/>
      <c r="C34" s="109" t="s">
        <v>7</v>
      </c>
      <c r="D34" s="110" t="s">
        <v>77</v>
      </c>
      <c r="E34" s="110"/>
      <c r="F34" s="110"/>
      <c r="G34" s="229"/>
      <c r="H34" s="66">
        <v>0</v>
      </c>
      <c r="I34" s="67">
        <v>0</v>
      </c>
      <c r="J34" s="83">
        <f t="shared" si="0"/>
        <v>0</v>
      </c>
      <c r="K34" s="66">
        <v>0</v>
      </c>
      <c r="L34" s="67">
        <v>0</v>
      </c>
      <c r="M34" s="83">
        <f t="shared" si="1"/>
        <v>0</v>
      </c>
      <c r="N34" s="132"/>
    </row>
    <row r="35" spans="1:14" s="65" customFormat="1" ht="16.5" thickBot="1">
      <c r="A35" s="107"/>
      <c r="B35" s="106" t="s">
        <v>32</v>
      </c>
      <c r="C35" s="112" t="s">
        <v>78</v>
      </c>
      <c r="D35" s="107"/>
      <c r="E35" s="107"/>
      <c r="F35" s="107"/>
      <c r="G35" s="228"/>
      <c r="H35" s="249">
        <v>1344694</v>
      </c>
      <c r="I35" s="249">
        <v>142880.97999999998</v>
      </c>
      <c r="J35" s="82">
        <f t="shared" si="0"/>
        <v>1487574.98</v>
      </c>
      <c r="K35" s="250">
        <v>1306353.8299999998</v>
      </c>
      <c r="L35" s="250">
        <v>118613.4</v>
      </c>
      <c r="M35" s="82">
        <f t="shared" si="1"/>
        <v>1424967.2299999997</v>
      </c>
      <c r="N35" s="137"/>
    </row>
    <row r="36" spans="1:14" s="65" customFormat="1" ht="16.5" thickBot="1">
      <c r="A36" s="107"/>
      <c r="B36" s="106" t="s">
        <v>36</v>
      </c>
      <c r="C36" s="112" t="s">
        <v>79</v>
      </c>
      <c r="D36" s="107"/>
      <c r="E36" s="107"/>
      <c r="F36" s="107"/>
      <c r="G36" s="228"/>
      <c r="H36" s="63"/>
      <c r="I36" s="64"/>
      <c r="J36" s="82">
        <f t="shared" si="0"/>
        <v>0</v>
      </c>
      <c r="K36" s="63"/>
      <c r="L36" s="64"/>
      <c r="M36" s="82">
        <f t="shared" si="1"/>
        <v>0</v>
      </c>
      <c r="N36" s="137"/>
    </row>
    <row r="37" spans="1:14" s="65" customFormat="1" ht="16.5" thickBot="1">
      <c r="A37" s="107"/>
      <c r="B37" s="106" t="s">
        <v>39</v>
      </c>
      <c r="C37" s="112" t="s">
        <v>175</v>
      </c>
      <c r="D37" s="107"/>
      <c r="E37" s="107"/>
      <c r="F37" s="107"/>
      <c r="G37" s="228" t="s">
        <v>170</v>
      </c>
      <c r="H37" s="63">
        <v>4063031</v>
      </c>
      <c r="I37" s="64">
        <v>355523</v>
      </c>
      <c r="J37" s="82">
        <f t="shared" si="0"/>
        <v>4418554</v>
      </c>
      <c r="K37" s="63">
        <v>4445715</v>
      </c>
      <c r="L37" s="64">
        <v>715616</v>
      </c>
      <c r="M37" s="82">
        <f t="shared" si="1"/>
        <v>5161331</v>
      </c>
      <c r="N37" s="137"/>
    </row>
    <row r="38" spans="1:14" s="65" customFormat="1" ht="16.5" thickBot="1">
      <c r="A38" s="107"/>
      <c r="B38" s="106" t="s">
        <v>40</v>
      </c>
      <c r="C38" s="112" t="s">
        <v>80</v>
      </c>
      <c r="D38" s="107"/>
      <c r="E38" s="107"/>
      <c r="F38" s="107"/>
      <c r="G38" s="228"/>
      <c r="H38" s="93">
        <f>H39+H40+H41+H42</f>
        <v>8641592</v>
      </c>
      <c r="I38" s="94">
        <f>I39+I40+I41+I42</f>
        <v>65444.06</v>
      </c>
      <c r="J38" s="82">
        <f t="shared" si="0"/>
        <v>8707036.0600000005</v>
      </c>
      <c r="K38" s="93">
        <f>K39+K40+K41+K42</f>
        <v>8129245</v>
      </c>
      <c r="L38" s="94">
        <f>L39+L40+L41+L42</f>
        <v>0</v>
      </c>
      <c r="M38" s="82">
        <f t="shared" si="1"/>
        <v>8129245</v>
      </c>
      <c r="N38" s="137"/>
    </row>
    <row r="39" spans="1:14">
      <c r="B39" s="108"/>
      <c r="C39" s="109" t="s">
        <v>5</v>
      </c>
      <c r="D39" s="110" t="s">
        <v>81</v>
      </c>
      <c r="E39" s="110"/>
      <c r="F39" s="110"/>
      <c r="G39" s="229"/>
      <c r="H39" s="66">
        <v>100667</v>
      </c>
      <c r="I39" s="67">
        <v>0</v>
      </c>
      <c r="J39" s="83">
        <f t="shared" si="0"/>
        <v>100667</v>
      </c>
      <c r="K39" s="66">
        <v>124167</v>
      </c>
      <c r="L39" s="67">
        <v>0</v>
      </c>
      <c r="M39" s="83">
        <f t="shared" si="1"/>
        <v>124167</v>
      </c>
      <c r="N39" s="132"/>
    </row>
    <row r="40" spans="1:14">
      <c r="B40" s="108"/>
      <c r="C40" s="109" t="s">
        <v>7</v>
      </c>
      <c r="D40" s="110" t="s">
        <v>82</v>
      </c>
      <c r="E40" s="110"/>
      <c r="F40" s="110"/>
      <c r="G40" s="229"/>
      <c r="H40" s="66">
        <v>5910543</v>
      </c>
      <c r="I40" s="67">
        <v>0</v>
      </c>
      <c r="J40" s="83">
        <f t="shared" si="0"/>
        <v>5910543</v>
      </c>
      <c r="K40" s="66">
        <v>6541453</v>
      </c>
      <c r="L40" s="67">
        <v>0</v>
      </c>
      <c r="M40" s="83">
        <f t="shared" si="1"/>
        <v>6541453</v>
      </c>
      <c r="N40" s="132"/>
    </row>
    <row r="41" spans="1:14">
      <c r="B41" s="108"/>
      <c r="C41" s="109" t="s">
        <v>9</v>
      </c>
      <c r="D41" s="110" t="s">
        <v>83</v>
      </c>
      <c r="E41" s="110"/>
      <c r="F41" s="110"/>
      <c r="G41" s="229"/>
      <c r="H41" s="66">
        <v>2569709</v>
      </c>
      <c r="I41" s="67">
        <v>0</v>
      </c>
      <c r="J41" s="83">
        <f t="shared" si="0"/>
        <v>2569709</v>
      </c>
      <c r="K41" s="66">
        <v>1463353</v>
      </c>
      <c r="L41" s="67">
        <v>0</v>
      </c>
      <c r="M41" s="83">
        <f t="shared" si="1"/>
        <v>1463353</v>
      </c>
      <c r="N41" s="132"/>
    </row>
    <row r="42" spans="1:14">
      <c r="B42" s="108"/>
      <c r="C42" s="109" t="s">
        <v>21</v>
      </c>
      <c r="D42" s="110" t="s">
        <v>84</v>
      </c>
      <c r="E42" s="110"/>
      <c r="F42" s="110"/>
      <c r="G42" s="229"/>
      <c r="H42" s="66">
        <v>60673</v>
      </c>
      <c r="I42" s="67">
        <v>65444.06</v>
      </c>
      <c r="J42" s="83">
        <f t="shared" si="0"/>
        <v>126117.06</v>
      </c>
      <c r="K42" s="66">
        <v>272</v>
      </c>
      <c r="L42" s="67">
        <v>0</v>
      </c>
      <c r="M42" s="83">
        <f t="shared" si="1"/>
        <v>272</v>
      </c>
      <c r="N42" s="132"/>
    </row>
    <row r="43" spans="1:14" s="65" customFormat="1" ht="16.5" thickBot="1">
      <c r="A43" s="107"/>
      <c r="B43" s="106" t="s">
        <v>41</v>
      </c>
      <c r="C43" s="114" t="s">
        <v>177</v>
      </c>
      <c r="D43" s="107"/>
      <c r="E43" s="107"/>
      <c r="F43" s="107"/>
      <c r="G43" s="228" t="s">
        <v>174</v>
      </c>
      <c r="H43" s="63">
        <v>3803289</v>
      </c>
      <c r="I43" s="64">
        <v>2323030</v>
      </c>
      <c r="J43" s="82">
        <f t="shared" si="0"/>
        <v>6126319</v>
      </c>
      <c r="K43" s="63">
        <v>3220707</v>
      </c>
      <c r="L43" s="64">
        <v>2080468</v>
      </c>
      <c r="M43" s="82">
        <f t="shared" si="1"/>
        <v>5301175</v>
      </c>
      <c r="N43" s="137"/>
    </row>
    <row r="44" spans="1:14" s="65" customFormat="1" ht="16.5" thickBot="1">
      <c r="A44" s="107"/>
      <c r="B44" s="106" t="s">
        <v>44</v>
      </c>
      <c r="C44" s="114" t="s">
        <v>179</v>
      </c>
      <c r="D44" s="107"/>
      <c r="E44" s="107"/>
      <c r="F44" s="107"/>
      <c r="G44" s="228" t="s">
        <v>176</v>
      </c>
      <c r="H44" s="93">
        <f>H45+H48+H52+H53+H54+H55</f>
        <v>77435373</v>
      </c>
      <c r="I44" s="94">
        <f>I45+I48+I52+I53+I54+I55</f>
        <v>0</v>
      </c>
      <c r="J44" s="82">
        <f t="shared" si="0"/>
        <v>77435373</v>
      </c>
      <c r="K44" s="93">
        <f>K45+K48+K52+K53+K54+K55</f>
        <v>76717823</v>
      </c>
      <c r="L44" s="94">
        <f>L45+L48+L52+L53+L54+L55</f>
        <v>0</v>
      </c>
      <c r="M44" s="82">
        <f t="shared" si="1"/>
        <v>76717823</v>
      </c>
      <c r="N44" s="137"/>
    </row>
    <row r="45" spans="1:14">
      <c r="B45" s="108"/>
      <c r="C45" s="109" t="s">
        <v>5</v>
      </c>
      <c r="D45" s="110" t="s">
        <v>158</v>
      </c>
      <c r="E45" s="110"/>
      <c r="F45" s="110"/>
      <c r="G45" s="229"/>
      <c r="H45" s="97">
        <f>H46+H47</f>
        <v>68519267</v>
      </c>
      <c r="I45" s="98">
        <f>I46+I47</f>
        <v>0</v>
      </c>
      <c r="J45" s="83">
        <f t="shared" si="0"/>
        <v>68519267</v>
      </c>
      <c r="K45" s="97">
        <f>K46+K47</f>
        <v>68519267</v>
      </c>
      <c r="L45" s="98">
        <f>L46+L47</f>
        <v>0</v>
      </c>
      <c r="M45" s="83">
        <f t="shared" si="1"/>
        <v>68519267</v>
      </c>
      <c r="N45" s="132"/>
    </row>
    <row r="46" spans="1:14">
      <c r="B46" s="108"/>
      <c r="C46" s="113"/>
      <c r="D46" s="110" t="s">
        <v>85</v>
      </c>
      <c r="E46" s="110"/>
      <c r="F46" s="110"/>
      <c r="G46" s="232"/>
      <c r="H46" s="72">
        <v>102517667</v>
      </c>
      <c r="I46" s="73">
        <v>0</v>
      </c>
      <c r="J46" s="83">
        <f t="shared" si="0"/>
        <v>102517667</v>
      </c>
      <c r="K46" s="72">
        <v>102517667</v>
      </c>
      <c r="L46" s="73">
        <v>0</v>
      </c>
      <c r="M46" s="83">
        <f t="shared" si="1"/>
        <v>102517667</v>
      </c>
      <c r="N46" s="132"/>
    </row>
    <row r="47" spans="1:14">
      <c r="B47" s="108"/>
      <c r="C47" s="113"/>
      <c r="D47" s="110" t="s">
        <v>86</v>
      </c>
      <c r="E47" s="110"/>
      <c r="F47" s="110"/>
      <c r="G47" s="233"/>
      <c r="H47" s="70">
        <v>-33998400</v>
      </c>
      <c r="I47" s="71">
        <v>0</v>
      </c>
      <c r="J47" s="83">
        <f t="shared" si="0"/>
        <v>-33998400</v>
      </c>
      <c r="K47" s="70">
        <v>-33998400</v>
      </c>
      <c r="L47" s="71">
        <v>0</v>
      </c>
      <c r="M47" s="83">
        <f t="shared" si="1"/>
        <v>-33998400</v>
      </c>
      <c r="N47" s="132"/>
    </row>
    <row r="48" spans="1:14">
      <c r="B48" s="108"/>
      <c r="C48" s="109" t="s">
        <v>7</v>
      </c>
      <c r="D48" s="111" t="s">
        <v>87</v>
      </c>
      <c r="E48" s="110"/>
      <c r="F48" s="110"/>
      <c r="G48" s="229"/>
      <c r="H48" s="97">
        <f>H49+H50+H51</f>
        <v>8916106</v>
      </c>
      <c r="I48" s="98">
        <f>I49+I50+I51</f>
        <v>0</v>
      </c>
      <c r="J48" s="83">
        <f t="shared" si="0"/>
        <v>8916106</v>
      </c>
      <c r="K48" s="97">
        <f>K49+K50+K51</f>
        <v>8198556</v>
      </c>
      <c r="L48" s="98">
        <f>L49+L50+L51</f>
        <v>0</v>
      </c>
      <c r="M48" s="83">
        <f t="shared" si="1"/>
        <v>8198556</v>
      </c>
      <c r="N48" s="132"/>
    </row>
    <row r="49" spans="1:14">
      <c r="B49" s="108"/>
      <c r="C49" s="109"/>
      <c r="D49" s="113" t="s">
        <v>148</v>
      </c>
      <c r="E49" s="110"/>
      <c r="F49" s="110"/>
      <c r="G49" s="234"/>
      <c r="H49" s="74">
        <v>8916106</v>
      </c>
      <c r="I49" s="75">
        <v>0</v>
      </c>
      <c r="J49" s="83">
        <f t="shared" si="0"/>
        <v>8916106</v>
      </c>
      <c r="K49" s="74">
        <v>8198556</v>
      </c>
      <c r="L49" s="75">
        <v>0</v>
      </c>
      <c r="M49" s="83">
        <f t="shared" si="1"/>
        <v>8198556</v>
      </c>
      <c r="N49" s="132"/>
    </row>
    <row r="50" spans="1:14">
      <c r="B50" s="108"/>
      <c r="C50" s="109"/>
      <c r="D50" s="111" t="s">
        <v>88</v>
      </c>
      <c r="E50" s="110"/>
      <c r="F50" s="110"/>
      <c r="G50" s="235"/>
      <c r="H50" s="76">
        <v>0</v>
      </c>
      <c r="I50" s="77">
        <v>0</v>
      </c>
      <c r="J50" s="83">
        <f t="shared" si="0"/>
        <v>0</v>
      </c>
      <c r="K50" s="76">
        <v>0</v>
      </c>
      <c r="L50" s="77">
        <v>0</v>
      </c>
      <c r="M50" s="83">
        <f t="shared" si="1"/>
        <v>0</v>
      </c>
      <c r="N50" s="132"/>
    </row>
    <row r="51" spans="1:14">
      <c r="B51" s="108"/>
      <c r="C51" s="109"/>
      <c r="D51" s="111" t="s">
        <v>89</v>
      </c>
      <c r="E51" s="110"/>
      <c r="F51" s="110"/>
      <c r="G51" s="235"/>
      <c r="H51" s="76">
        <v>0</v>
      </c>
      <c r="I51" s="77">
        <v>0</v>
      </c>
      <c r="J51" s="83">
        <f t="shared" si="0"/>
        <v>0</v>
      </c>
      <c r="K51" s="76">
        <v>0</v>
      </c>
      <c r="L51" s="77">
        <v>0</v>
      </c>
      <c r="M51" s="83">
        <f t="shared" si="1"/>
        <v>0</v>
      </c>
      <c r="N51" s="132"/>
    </row>
    <row r="52" spans="1:14">
      <c r="B52" s="108"/>
      <c r="C52" s="109" t="s">
        <v>9</v>
      </c>
      <c r="D52" s="113" t="s">
        <v>90</v>
      </c>
      <c r="E52" s="110"/>
      <c r="F52" s="110"/>
      <c r="G52" s="229"/>
      <c r="H52" s="66">
        <v>0</v>
      </c>
      <c r="I52" s="67">
        <v>0</v>
      </c>
      <c r="J52" s="83">
        <f t="shared" si="0"/>
        <v>0</v>
      </c>
      <c r="K52" s="66">
        <v>0</v>
      </c>
      <c r="L52" s="67">
        <v>0</v>
      </c>
      <c r="M52" s="83">
        <f t="shared" si="1"/>
        <v>0</v>
      </c>
      <c r="N52" s="132"/>
    </row>
    <row r="53" spans="1:14">
      <c r="B53" s="108"/>
      <c r="C53" s="115" t="s">
        <v>21</v>
      </c>
      <c r="D53" s="110" t="s">
        <v>91</v>
      </c>
      <c r="E53" s="110"/>
      <c r="F53" s="110"/>
      <c r="G53" s="229"/>
      <c r="H53" s="66">
        <v>0</v>
      </c>
      <c r="I53" s="67">
        <v>0</v>
      </c>
      <c r="J53" s="83">
        <f t="shared" si="0"/>
        <v>0</v>
      </c>
      <c r="K53" s="66">
        <v>0</v>
      </c>
      <c r="L53" s="67">
        <v>0</v>
      </c>
      <c r="M53" s="83">
        <f t="shared" si="1"/>
        <v>0</v>
      </c>
      <c r="N53" s="132"/>
    </row>
    <row r="54" spans="1:14">
      <c r="B54" s="108"/>
      <c r="C54" s="115" t="s">
        <v>55</v>
      </c>
      <c r="D54" s="110" t="s">
        <v>181</v>
      </c>
      <c r="E54" s="110"/>
      <c r="F54" s="110"/>
      <c r="G54" s="229" t="s">
        <v>178</v>
      </c>
      <c r="H54" s="66">
        <v>0</v>
      </c>
      <c r="I54" s="67">
        <v>0</v>
      </c>
      <c r="J54" s="83">
        <f t="shared" si="0"/>
        <v>0</v>
      </c>
      <c r="K54" s="66">
        <v>0</v>
      </c>
      <c r="L54" s="67">
        <v>0</v>
      </c>
      <c r="M54" s="83">
        <f t="shared" si="1"/>
        <v>0</v>
      </c>
      <c r="N54" s="132"/>
    </row>
    <row r="55" spans="1:14">
      <c r="B55" s="108"/>
      <c r="C55" s="115" t="s">
        <v>57</v>
      </c>
      <c r="D55" s="110" t="s">
        <v>92</v>
      </c>
      <c r="E55" s="110"/>
      <c r="F55" s="110"/>
      <c r="G55" s="229"/>
      <c r="H55" s="97">
        <f>H56+H57</f>
        <v>0</v>
      </c>
      <c r="I55" s="98">
        <f>I56+I57</f>
        <v>0</v>
      </c>
      <c r="J55" s="83">
        <f t="shared" si="0"/>
        <v>0</v>
      </c>
      <c r="K55" s="97">
        <f>K56+K57</f>
        <v>0</v>
      </c>
      <c r="L55" s="98">
        <f>L56+L57</f>
        <v>0</v>
      </c>
      <c r="M55" s="83">
        <f t="shared" si="1"/>
        <v>0</v>
      </c>
      <c r="N55" s="132"/>
    </row>
    <row r="56" spans="1:14">
      <c r="B56" s="108"/>
      <c r="C56" s="113"/>
      <c r="D56" s="110" t="s">
        <v>93</v>
      </c>
      <c r="E56" s="110"/>
      <c r="F56" s="110"/>
      <c r="G56" s="234"/>
      <c r="H56" s="74">
        <v>0</v>
      </c>
      <c r="I56" s="75">
        <v>0</v>
      </c>
      <c r="J56" s="83">
        <f t="shared" si="0"/>
        <v>0</v>
      </c>
      <c r="K56" s="74">
        <v>0</v>
      </c>
      <c r="L56" s="75">
        <v>0</v>
      </c>
      <c r="M56" s="83">
        <f t="shared" si="1"/>
        <v>0</v>
      </c>
      <c r="N56" s="132"/>
    </row>
    <row r="57" spans="1:14">
      <c r="B57" s="108"/>
      <c r="C57" s="113"/>
      <c r="D57" s="110" t="s">
        <v>94</v>
      </c>
      <c r="E57" s="110"/>
      <c r="F57" s="110"/>
      <c r="G57" s="235"/>
      <c r="H57" s="76">
        <v>0</v>
      </c>
      <c r="I57" s="77">
        <v>0</v>
      </c>
      <c r="J57" s="83">
        <f t="shared" si="0"/>
        <v>0</v>
      </c>
      <c r="K57" s="76">
        <v>0</v>
      </c>
      <c r="L57" s="77">
        <v>0</v>
      </c>
      <c r="M57" s="83">
        <f t="shared" si="1"/>
        <v>0</v>
      </c>
      <c r="N57" s="132"/>
    </row>
    <row r="58" spans="1:14" s="65" customFormat="1" ht="16.5" thickBot="1">
      <c r="A58" s="107"/>
      <c r="B58" s="106" t="s">
        <v>47</v>
      </c>
      <c r="C58" s="114" t="s">
        <v>95</v>
      </c>
      <c r="D58" s="107"/>
      <c r="E58" s="107"/>
      <c r="F58" s="107"/>
      <c r="G58" s="228"/>
      <c r="H58" s="93">
        <f>H59+H60</f>
        <v>17142809.399999999</v>
      </c>
      <c r="I58" s="94">
        <f>I59+I60</f>
        <v>0</v>
      </c>
      <c r="J58" s="82">
        <f>H58+I58</f>
        <v>17142809.399999999</v>
      </c>
      <c r="K58" s="93">
        <f>K59+K60</f>
        <v>7277873</v>
      </c>
      <c r="L58" s="94">
        <f>L59+L60</f>
        <v>0</v>
      </c>
      <c r="M58" s="82">
        <f>K58+L58</f>
        <v>7277873</v>
      </c>
      <c r="N58" s="137"/>
    </row>
    <row r="59" spans="1:14">
      <c r="B59" s="108"/>
      <c r="C59" s="109" t="s">
        <v>5</v>
      </c>
      <c r="D59" s="111" t="s">
        <v>96</v>
      </c>
      <c r="E59" s="110"/>
      <c r="F59" s="110"/>
      <c r="G59" s="229"/>
      <c r="H59" s="66">
        <v>10582486</v>
      </c>
      <c r="I59" s="67">
        <v>0</v>
      </c>
      <c r="J59" s="83">
        <f>H59+I59</f>
        <v>10582486</v>
      </c>
      <c r="K59" s="66">
        <v>7175495</v>
      </c>
      <c r="L59" s="67">
        <v>0</v>
      </c>
      <c r="M59" s="83">
        <f>K59+L59</f>
        <v>7175495</v>
      </c>
      <c r="N59" s="132"/>
    </row>
    <row r="60" spans="1:14">
      <c r="B60" s="108"/>
      <c r="C60" s="109" t="s">
        <v>7</v>
      </c>
      <c r="D60" s="111" t="s">
        <v>97</v>
      </c>
      <c r="E60" s="110"/>
      <c r="F60" s="110"/>
      <c r="G60" s="229"/>
      <c r="H60" s="66">
        <v>6560323.4000000004</v>
      </c>
      <c r="I60" s="67">
        <v>0</v>
      </c>
      <c r="J60" s="83">
        <f>H60+I60</f>
        <v>6560323.4000000004</v>
      </c>
      <c r="K60" s="66">
        <v>102378</v>
      </c>
      <c r="L60" s="67">
        <v>0</v>
      </c>
      <c r="M60" s="83">
        <f>K60+L60</f>
        <v>102378</v>
      </c>
      <c r="N60" s="132"/>
    </row>
    <row r="61" spans="1:14">
      <c r="B61" s="108"/>
      <c r="C61" s="113"/>
      <c r="D61" s="110"/>
      <c r="E61" s="110"/>
      <c r="F61" s="110"/>
      <c r="G61" s="236"/>
      <c r="H61" s="78"/>
      <c r="I61" s="11"/>
      <c r="J61" s="88"/>
      <c r="K61" s="78"/>
      <c r="L61" s="11"/>
      <c r="M61" s="88"/>
      <c r="N61" s="132"/>
    </row>
    <row r="62" spans="1:14" s="65" customFormat="1" ht="16.5" thickBot="1">
      <c r="A62" s="107"/>
      <c r="B62" s="106"/>
      <c r="C62" s="114" t="s">
        <v>182</v>
      </c>
      <c r="D62" s="107"/>
      <c r="E62" s="107"/>
      <c r="F62" s="107"/>
      <c r="G62" s="237" t="s">
        <v>180</v>
      </c>
      <c r="H62" s="99">
        <f>H58+H44+H43+H38+H37+H36+H35+H32+H28+H24+H17+H16+H9+H23</f>
        <v>537410288.39999998</v>
      </c>
      <c r="I62" s="100">
        <f>I58+I44+I43+I38+I37+I36+I35+I32+I28+I24+I23+I17+I16+I9</f>
        <v>480201573.04000002</v>
      </c>
      <c r="J62" s="89">
        <f>H62+I62</f>
        <v>1017611861.4400001</v>
      </c>
      <c r="K62" s="99">
        <f>K58+K44+K43+K38+K37+K36+K35+K32+K28+K24+K17+K16+K9+K23</f>
        <v>518209422.82999998</v>
      </c>
      <c r="L62" s="100">
        <f>L58+L44+L43+L38+L37+L36+L35+L32+L28+L24+L23+L17+L16+L9</f>
        <v>526736656.39999998</v>
      </c>
      <c r="M62" s="89">
        <f>K62+L62</f>
        <v>1044946079.23</v>
      </c>
      <c r="N62" s="137"/>
    </row>
    <row r="63" spans="1:14" ht="16.5" thickTop="1">
      <c r="B63" s="101"/>
      <c r="C63" s="102"/>
      <c r="D63" s="103"/>
      <c r="E63" s="103"/>
      <c r="F63" s="104"/>
      <c r="G63" s="236"/>
      <c r="H63" s="78"/>
      <c r="I63" s="11"/>
      <c r="J63" s="88"/>
      <c r="K63" s="78"/>
      <c r="L63" s="11"/>
      <c r="M63" s="88"/>
      <c r="N63" s="132"/>
    </row>
    <row r="64" spans="1:14">
      <c r="B64" s="108"/>
      <c r="C64" s="113" t="s">
        <v>184</v>
      </c>
      <c r="D64" s="110"/>
      <c r="E64" s="110"/>
      <c r="F64" s="116"/>
      <c r="G64" s="236" t="s">
        <v>183</v>
      </c>
      <c r="H64" s="78"/>
      <c r="I64" s="11"/>
      <c r="J64" s="88"/>
      <c r="K64" s="78"/>
      <c r="L64" s="11"/>
      <c r="M64" s="88"/>
      <c r="N64" s="132"/>
    </row>
    <row r="65" spans="1:14">
      <c r="B65" s="108"/>
      <c r="C65" s="113"/>
      <c r="D65" s="110"/>
      <c r="E65" s="110"/>
      <c r="F65" s="116"/>
      <c r="G65" s="236"/>
      <c r="H65" s="78"/>
      <c r="I65" s="11"/>
      <c r="J65" s="88"/>
      <c r="K65" s="78"/>
      <c r="L65" s="11"/>
      <c r="M65" s="88"/>
      <c r="N65" s="132"/>
    </row>
    <row r="66" spans="1:14" ht="16.5" thickBot="1">
      <c r="B66" s="108" t="s">
        <v>3</v>
      </c>
      <c r="C66" s="113" t="s">
        <v>186</v>
      </c>
      <c r="D66" s="110"/>
      <c r="E66" s="110"/>
      <c r="F66" s="116"/>
      <c r="G66" s="238" t="s">
        <v>185</v>
      </c>
      <c r="H66" s="79">
        <v>18644657.449999999</v>
      </c>
      <c r="I66" s="80">
        <v>57723607</v>
      </c>
      <c r="J66" s="90">
        <f>H66+I66</f>
        <v>76368264.450000003</v>
      </c>
      <c r="K66" s="79">
        <v>13206701.17</v>
      </c>
      <c r="L66" s="80">
        <v>43768010</v>
      </c>
      <c r="M66" s="90">
        <f>K66+L66</f>
        <v>56974711.170000002</v>
      </c>
      <c r="N66" s="132"/>
    </row>
    <row r="67" spans="1:14" ht="16.5" thickBot="1">
      <c r="B67" s="108" t="s">
        <v>11</v>
      </c>
      <c r="C67" s="111" t="s">
        <v>188</v>
      </c>
      <c r="D67" s="110"/>
      <c r="E67" s="110"/>
      <c r="F67" s="116"/>
      <c r="G67" s="238" t="s">
        <v>187</v>
      </c>
      <c r="H67" s="79">
        <v>57512909.759999998</v>
      </c>
      <c r="I67" s="80">
        <v>0</v>
      </c>
      <c r="J67" s="90">
        <f>H67+I67</f>
        <v>57512909.759999998</v>
      </c>
      <c r="K67" s="79">
        <v>57118824.759999998</v>
      </c>
      <c r="L67" s="80">
        <v>0</v>
      </c>
      <c r="M67" s="90">
        <f>K67+L67</f>
        <v>57118824.759999998</v>
      </c>
      <c r="N67" s="132"/>
    </row>
    <row r="68" spans="1:14" ht="16.5" thickBot="1">
      <c r="B68" s="108" t="s">
        <v>15</v>
      </c>
      <c r="C68" s="113" t="s">
        <v>190</v>
      </c>
      <c r="D68" s="110"/>
      <c r="E68" s="110"/>
      <c r="F68" s="116"/>
      <c r="G68" s="238" t="s">
        <v>189</v>
      </c>
      <c r="H68" s="79">
        <v>120415147.65000001</v>
      </c>
      <c r="I68" s="80">
        <v>114396822.44</v>
      </c>
      <c r="J68" s="90">
        <f>H68+I68</f>
        <v>234811970.09</v>
      </c>
      <c r="K68" s="79">
        <v>181510532.99000001</v>
      </c>
      <c r="L68" s="80">
        <v>212415680</v>
      </c>
      <c r="M68" s="90">
        <f>K68+L68</f>
        <v>393926212.99000001</v>
      </c>
      <c r="N68" s="132"/>
    </row>
    <row r="69" spans="1:14" ht="16.5" thickBot="1">
      <c r="B69" s="108" t="s">
        <v>16</v>
      </c>
      <c r="C69" s="113" t="s">
        <v>159</v>
      </c>
      <c r="D69" s="110"/>
      <c r="E69" s="110"/>
      <c r="F69" s="116"/>
      <c r="G69" s="238"/>
      <c r="H69" s="79">
        <v>187752225.38</v>
      </c>
      <c r="I69" s="81">
        <v>519247131.5</v>
      </c>
      <c r="J69" s="91">
        <f>H69+I69</f>
        <v>706999356.88</v>
      </c>
      <c r="K69" s="79">
        <v>131593650.73</v>
      </c>
      <c r="L69" s="81">
        <v>458132052</v>
      </c>
      <c r="M69" s="91">
        <f>K69+L69</f>
        <v>589725702.73000002</v>
      </c>
      <c r="N69" s="132"/>
    </row>
    <row r="70" spans="1:14" s="140" customFormat="1" ht="16.5" thickBot="1">
      <c r="A70" s="107"/>
      <c r="B70" s="117"/>
      <c r="C70" s="118" t="s">
        <v>98</v>
      </c>
      <c r="D70" s="100"/>
      <c r="E70" s="100"/>
      <c r="F70" s="119"/>
      <c r="G70" s="219"/>
      <c r="H70" s="99">
        <f>H66+H67+H68+H69</f>
        <v>384324940.24000001</v>
      </c>
      <c r="I70" s="100">
        <f>I66+I67+I68+I69</f>
        <v>691367560.94000006</v>
      </c>
      <c r="J70" s="92">
        <f>H70+I70</f>
        <v>1075692501.1800001</v>
      </c>
      <c r="K70" s="99">
        <f>K66+K67+K68+K69</f>
        <v>383429709.65000004</v>
      </c>
      <c r="L70" s="100">
        <f>L66+L67+L68+L69</f>
        <v>714315742</v>
      </c>
      <c r="M70" s="89">
        <f>K70+L70</f>
        <v>1097745451.6500001</v>
      </c>
      <c r="N70" s="137"/>
    </row>
    <row r="71" spans="1:14" s="138" customFormat="1" ht="16.5" thickTop="1">
      <c r="A71" s="110"/>
      <c r="B71" s="108"/>
      <c r="C71" s="113"/>
      <c r="D71" s="110"/>
      <c r="E71" s="110"/>
      <c r="F71" s="110"/>
      <c r="G71" s="109"/>
      <c r="H71" s="110"/>
      <c r="I71" s="110"/>
      <c r="J71" s="110"/>
      <c r="K71" s="110"/>
      <c r="L71" s="110"/>
      <c r="M71" s="110"/>
      <c r="N71" s="132"/>
    </row>
    <row r="72" spans="1:14" s="138" customFormat="1">
      <c r="A72" s="110"/>
      <c r="B72" s="108"/>
      <c r="C72" s="113"/>
      <c r="D72" s="110"/>
      <c r="E72" s="110"/>
      <c r="F72" s="110"/>
      <c r="G72" s="109"/>
      <c r="H72" s="110"/>
      <c r="I72" s="110"/>
      <c r="J72" s="110"/>
      <c r="K72" s="110"/>
      <c r="L72" s="110"/>
      <c r="M72" s="110"/>
      <c r="N72" s="132"/>
    </row>
    <row r="73" spans="1:14" s="138" customFormat="1" ht="16.5" thickBot="1">
      <c r="A73" s="132"/>
      <c r="B73" s="141"/>
      <c r="C73" s="142"/>
      <c r="D73" s="143"/>
      <c r="E73" s="143"/>
      <c r="F73" s="143"/>
      <c r="G73" s="144"/>
      <c r="H73" s="143"/>
      <c r="I73" s="143"/>
      <c r="J73" s="143"/>
      <c r="K73" s="143"/>
      <c r="L73" s="143"/>
      <c r="M73" s="143"/>
      <c r="N73" s="139"/>
    </row>
    <row r="74" spans="1:14" ht="16.5" thickTop="1"/>
  </sheetData>
  <sheetProtection password="CC26" sheet="1"/>
  <mergeCells count="6">
    <mergeCell ref="F3:H3"/>
    <mergeCell ref="F4:H4"/>
    <mergeCell ref="F5:H5"/>
    <mergeCell ref="K6:M6"/>
    <mergeCell ref="C7:D7"/>
    <mergeCell ref="H6:J6"/>
  </mergeCells>
  <phoneticPr fontId="3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2"/>
  <sheetViews>
    <sheetView tabSelected="1" view="pageBreakPreview" zoomScaleNormal="75" zoomScaleSheetLayoutView="100" workbookViewId="0">
      <selection activeCell="D4" sqref="D4:F4"/>
    </sheetView>
  </sheetViews>
  <sheetFormatPr defaultRowHeight="15.75"/>
  <cols>
    <col min="1" max="1" width="6" style="1" customWidth="1"/>
    <col min="2" max="2" width="9.140625" style="28"/>
    <col min="3" max="3" width="9.140625" style="29"/>
    <col min="4" max="4" width="49" style="29" customWidth="1"/>
    <col min="5" max="5" width="9.140625" style="29"/>
    <col min="6" max="6" width="13.7109375" style="29" customWidth="1"/>
    <col min="7" max="7" width="9.85546875" style="30" customWidth="1"/>
    <col min="8" max="8" width="29.42578125" style="2" customWidth="1"/>
    <col min="9" max="9" width="26.7109375" style="2" customWidth="1"/>
    <col min="10" max="10" width="8.7109375" style="1" customWidth="1"/>
    <col min="11" max="16384" width="9.140625" style="1"/>
  </cols>
  <sheetData>
    <row r="1" spans="1:10" ht="16.5" thickBot="1">
      <c r="J1" s="3"/>
    </row>
    <row r="2" spans="1:10" ht="17.25" thickTop="1" thickBot="1">
      <c r="B2" s="31"/>
      <c r="C2" s="32"/>
      <c r="D2" s="33"/>
      <c r="E2" s="33"/>
      <c r="F2" s="33"/>
      <c r="G2" s="34"/>
      <c r="H2" s="4"/>
      <c r="I2" s="5"/>
      <c r="J2" s="6"/>
    </row>
    <row r="3" spans="1:10" ht="16.5" thickTop="1">
      <c r="B3" s="35"/>
      <c r="C3" s="36"/>
      <c r="D3" s="36"/>
      <c r="E3" s="36"/>
      <c r="F3" s="36"/>
      <c r="G3" s="37"/>
      <c r="H3" s="7"/>
      <c r="I3" s="7"/>
      <c r="J3" s="8"/>
    </row>
    <row r="4" spans="1:10">
      <c r="A4" s="9"/>
      <c r="B4" s="38"/>
      <c r="C4" s="39"/>
      <c r="D4" s="264" t="str">
        <f>Pasifler!F3</f>
        <v>KIBRIS İKTİSAT BANKASI LTD.</v>
      </c>
      <c r="E4" s="265"/>
      <c r="F4" s="265"/>
      <c r="G4" s="40"/>
      <c r="H4" s="11"/>
      <c r="I4" s="11"/>
      <c r="J4" s="9"/>
    </row>
    <row r="5" spans="1:10">
      <c r="B5" s="38"/>
      <c r="C5" s="39"/>
      <c r="D5" s="266" t="s">
        <v>227</v>
      </c>
      <c r="E5" s="266"/>
      <c r="F5" s="266"/>
      <c r="G5" s="41"/>
      <c r="H5" s="11"/>
      <c r="I5" s="11"/>
      <c r="J5" s="9"/>
    </row>
    <row r="6" spans="1:10">
      <c r="B6" s="38"/>
      <c r="C6" s="39"/>
      <c r="D6" s="267" t="s">
        <v>228</v>
      </c>
      <c r="E6" s="267"/>
      <c r="F6" s="267"/>
      <c r="G6" s="41"/>
      <c r="H6" s="11"/>
      <c r="I6" s="11"/>
      <c r="J6" s="9"/>
    </row>
    <row r="7" spans="1:10">
      <c r="B7" s="38"/>
      <c r="C7" s="39"/>
      <c r="D7" s="39"/>
      <c r="E7" s="39"/>
      <c r="F7" s="39"/>
      <c r="G7" s="43" t="s">
        <v>164</v>
      </c>
      <c r="H7" s="12" t="s">
        <v>0</v>
      </c>
      <c r="I7" s="12" t="s">
        <v>1</v>
      </c>
      <c r="J7" s="13"/>
    </row>
    <row r="8" spans="1:10" ht="16.5" thickBot="1">
      <c r="B8" s="38"/>
      <c r="C8" s="39"/>
      <c r="D8" s="44"/>
      <c r="E8" s="39"/>
      <c r="F8" s="39"/>
      <c r="G8" s="43"/>
      <c r="H8" s="218" t="str">
        <f>Aktifler!I7</f>
        <v>(31/12/2014)</v>
      </c>
      <c r="I8" s="218" t="str">
        <f>Aktifler!L7</f>
        <v>(31/12/2013)</v>
      </c>
      <c r="J8" s="13"/>
    </row>
    <row r="9" spans="1:10" ht="16.5" thickBot="1">
      <c r="B9" s="38"/>
      <c r="C9" s="39"/>
      <c r="D9" s="39"/>
      <c r="E9" s="39"/>
      <c r="F9" s="39"/>
      <c r="G9" s="45"/>
      <c r="H9" s="14"/>
      <c r="I9" s="14"/>
      <c r="J9" s="13"/>
    </row>
    <row r="10" spans="1:10" ht="16.5" thickBot="1">
      <c r="B10" s="38" t="s">
        <v>3</v>
      </c>
      <c r="C10" s="44" t="s">
        <v>209</v>
      </c>
      <c r="D10" s="39"/>
      <c r="E10" s="39"/>
      <c r="F10" s="39"/>
      <c r="G10" s="239" t="s">
        <v>183</v>
      </c>
      <c r="H10" s="56">
        <f>H11+H19+H20+H25+H28</f>
        <v>84091955.829999998</v>
      </c>
      <c r="I10" s="56">
        <f>I11+I19+I20+I25+I28</f>
        <v>85787303</v>
      </c>
      <c r="J10" s="9"/>
    </row>
    <row r="11" spans="1:10">
      <c r="B11" s="38"/>
      <c r="C11" s="42" t="s">
        <v>5</v>
      </c>
      <c r="D11" s="39" t="s">
        <v>99</v>
      </c>
      <c r="E11" s="39"/>
      <c r="F11" s="39"/>
      <c r="G11" s="240"/>
      <c r="H11" s="57">
        <f>H12+H15+H18</f>
        <v>73676174.609999999</v>
      </c>
      <c r="I11" s="57">
        <f>I12+I15+I18</f>
        <v>76174844</v>
      </c>
      <c r="J11" s="9"/>
    </row>
    <row r="12" spans="1:10">
      <c r="B12" s="38"/>
      <c r="C12" s="46"/>
      <c r="D12" s="39" t="s">
        <v>100</v>
      </c>
      <c r="E12" s="39"/>
      <c r="F12" s="39"/>
      <c r="G12" s="241"/>
      <c r="H12" s="58">
        <f>H13+H14</f>
        <v>45706711</v>
      </c>
      <c r="I12" s="58">
        <f>I13+I14</f>
        <v>49680328</v>
      </c>
      <c r="J12" s="9"/>
    </row>
    <row r="13" spans="1:10">
      <c r="B13" s="38"/>
      <c r="C13" s="46"/>
      <c r="D13" s="39" t="s">
        <v>101</v>
      </c>
      <c r="E13" s="39"/>
      <c r="F13" s="39"/>
      <c r="G13" s="242"/>
      <c r="H13" s="18">
        <v>18073556</v>
      </c>
      <c r="I13" s="18">
        <v>19813303</v>
      </c>
      <c r="J13" s="9"/>
    </row>
    <row r="14" spans="1:10">
      <c r="B14" s="38"/>
      <c r="C14" s="46"/>
      <c r="D14" s="39" t="s">
        <v>102</v>
      </c>
      <c r="E14" s="39"/>
      <c r="F14" s="39"/>
      <c r="G14" s="242"/>
      <c r="H14" s="18">
        <v>27633155</v>
      </c>
      <c r="I14" s="18">
        <v>29867025</v>
      </c>
      <c r="J14" s="9"/>
    </row>
    <row r="15" spans="1:10">
      <c r="B15" s="38"/>
      <c r="C15" s="46"/>
      <c r="D15" s="47" t="s">
        <v>103</v>
      </c>
      <c r="E15" s="39"/>
      <c r="F15" s="39"/>
      <c r="G15" s="241"/>
      <c r="H15" s="58">
        <f>H16+H17</f>
        <v>26220179</v>
      </c>
      <c r="I15" s="58">
        <f>I16+I17</f>
        <v>24438802</v>
      </c>
      <c r="J15" s="9"/>
    </row>
    <row r="16" spans="1:10">
      <c r="B16" s="38"/>
      <c r="C16" s="46"/>
      <c r="D16" s="39" t="s">
        <v>101</v>
      </c>
      <c r="E16" s="39"/>
      <c r="F16" s="39"/>
      <c r="G16" s="242"/>
      <c r="H16" s="18">
        <v>7664184</v>
      </c>
      <c r="I16" s="18">
        <v>4975133</v>
      </c>
      <c r="J16" s="9"/>
    </row>
    <row r="17" spans="2:10">
      <c r="B17" s="38"/>
      <c r="C17" s="46"/>
      <c r="D17" s="39" t="s">
        <v>102</v>
      </c>
      <c r="E17" s="39"/>
      <c r="F17" s="39"/>
      <c r="G17" s="242"/>
      <c r="H17" s="18">
        <v>18555995</v>
      </c>
      <c r="I17" s="18">
        <v>19463669</v>
      </c>
      <c r="J17" s="9"/>
    </row>
    <row r="18" spans="2:10">
      <c r="B18" s="38"/>
      <c r="C18" s="46"/>
      <c r="D18" s="39" t="s">
        <v>104</v>
      </c>
      <c r="E18" s="39"/>
      <c r="F18" s="39"/>
      <c r="G18" s="241"/>
      <c r="H18" s="17">
        <v>1749284.61</v>
      </c>
      <c r="I18" s="17">
        <v>2055714</v>
      </c>
      <c r="J18" s="9"/>
    </row>
    <row r="19" spans="2:10">
      <c r="B19" s="38"/>
      <c r="C19" s="42" t="s">
        <v>7</v>
      </c>
      <c r="D19" s="39" t="s">
        <v>105</v>
      </c>
      <c r="E19" s="39"/>
      <c r="F19" s="39"/>
      <c r="G19" s="240"/>
      <c r="H19" s="16">
        <v>1199101.3499999999</v>
      </c>
      <c r="I19" s="16">
        <v>1340623</v>
      </c>
      <c r="J19" s="9"/>
    </row>
    <row r="20" spans="2:10">
      <c r="B20" s="38"/>
      <c r="C20" s="42" t="s">
        <v>9</v>
      </c>
      <c r="D20" s="39" t="s">
        <v>106</v>
      </c>
      <c r="E20" s="39"/>
      <c r="F20" s="39"/>
      <c r="G20" s="240"/>
      <c r="H20" s="57">
        <f>H21+H22+H23+H24</f>
        <v>5492585</v>
      </c>
      <c r="I20" s="57">
        <f>I21+I22+I23+I24</f>
        <v>6204055</v>
      </c>
      <c r="J20" s="9"/>
    </row>
    <row r="21" spans="2:10">
      <c r="B21" s="38"/>
      <c r="C21" s="46"/>
      <c r="D21" s="39" t="s">
        <v>149</v>
      </c>
      <c r="E21" s="39"/>
      <c r="F21" s="39"/>
      <c r="G21" s="241"/>
      <c r="H21" s="19">
        <v>2441246</v>
      </c>
      <c r="I21" s="19">
        <v>2490025</v>
      </c>
      <c r="J21" s="9"/>
    </row>
    <row r="22" spans="2:10">
      <c r="B22" s="38"/>
      <c r="C22" s="46"/>
      <c r="D22" s="39" t="s">
        <v>107</v>
      </c>
      <c r="E22" s="39"/>
      <c r="F22" s="39"/>
      <c r="G22" s="241"/>
      <c r="H22" s="19"/>
      <c r="I22" s="19"/>
      <c r="J22" s="9"/>
    </row>
    <row r="23" spans="2:10">
      <c r="B23" s="38"/>
      <c r="C23" s="46"/>
      <c r="D23" s="39" t="s">
        <v>108</v>
      </c>
      <c r="E23" s="39"/>
      <c r="F23" s="39"/>
      <c r="G23" s="241"/>
      <c r="H23" s="19">
        <v>3051339</v>
      </c>
      <c r="I23" s="19">
        <v>3714030</v>
      </c>
      <c r="J23" s="9"/>
    </row>
    <row r="24" spans="2:10">
      <c r="B24" s="38"/>
      <c r="C24" s="42"/>
      <c r="D24" s="46" t="s">
        <v>222</v>
      </c>
      <c r="E24" s="39"/>
      <c r="F24" s="39"/>
      <c r="G24" s="241"/>
      <c r="H24" s="19"/>
      <c r="I24" s="19"/>
      <c r="J24" s="9"/>
    </row>
    <row r="25" spans="2:10">
      <c r="B25" s="38"/>
      <c r="C25" s="42" t="s">
        <v>21</v>
      </c>
      <c r="D25" s="39" t="s">
        <v>109</v>
      </c>
      <c r="E25" s="39"/>
      <c r="F25" s="39"/>
      <c r="G25" s="240"/>
      <c r="H25" s="57">
        <f>H26+H27</f>
        <v>3455163</v>
      </c>
      <c r="I25" s="57">
        <f>I26+I27</f>
        <v>2026967</v>
      </c>
      <c r="J25" s="9"/>
    </row>
    <row r="26" spans="2:10">
      <c r="B26" s="38"/>
      <c r="C26" s="42"/>
      <c r="D26" s="39" t="s">
        <v>220</v>
      </c>
      <c r="E26" s="39"/>
      <c r="F26" s="39"/>
      <c r="G26" s="241"/>
      <c r="H26" s="19">
        <v>403806</v>
      </c>
      <c r="I26" s="19">
        <v>369326</v>
      </c>
      <c r="J26" s="9"/>
    </row>
    <row r="27" spans="2:10">
      <c r="B27" s="38"/>
      <c r="C27" s="46"/>
      <c r="D27" s="39" t="s">
        <v>221</v>
      </c>
      <c r="E27" s="39"/>
      <c r="F27" s="39"/>
      <c r="G27" s="241"/>
      <c r="H27" s="19">
        <v>3051357</v>
      </c>
      <c r="I27" s="19">
        <v>1657641</v>
      </c>
      <c r="J27" s="9"/>
    </row>
    <row r="28" spans="2:10">
      <c r="B28" s="38"/>
      <c r="C28" s="42" t="s">
        <v>55</v>
      </c>
      <c r="D28" s="47" t="s">
        <v>210</v>
      </c>
      <c r="E28" s="39"/>
      <c r="F28" s="39"/>
      <c r="G28" s="240" t="s">
        <v>187</v>
      </c>
      <c r="H28" s="16">
        <v>268931.87000000005</v>
      </c>
      <c r="I28" s="16">
        <v>40814</v>
      </c>
      <c r="J28" s="9"/>
    </row>
    <row r="29" spans="2:10">
      <c r="B29" s="38"/>
      <c r="C29" s="46"/>
      <c r="D29" s="39"/>
      <c r="E29" s="39"/>
      <c r="F29" s="39"/>
      <c r="G29" s="243"/>
      <c r="H29" s="20"/>
      <c r="I29" s="20"/>
      <c r="J29" s="9"/>
    </row>
    <row r="30" spans="2:10" ht="16.5" thickBot="1">
      <c r="B30" s="48" t="s">
        <v>11</v>
      </c>
      <c r="C30" s="49" t="s">
        <v>211</v>
      </c>
      <c r="D30" s="39"/>
      <c r="E30" s="39"/>
      <c r="F30" s="39"/>
      <c r="G30" s="239" t="s">
        <v>183</v>
      </c>
      <c r="H30" s="56">
        <f>H31+H37+H44+H45+H50+H51</f>
        <v>51102127.640000001</v>
      </c>
      <c r="I30" s="56">
        <f>I31+I37+I44+I45+I50+I51</f>
        <v>47262373</v>
      </c>
      <c r="J30" s="9"/>
    </row>
    <row r="31" spans="2:10">
      <c r="B31" s="38"/>
      <c r="C31" s="42" t="s">
        <v>5</v>
      </c>
      <c r="D31" s="39" t="s">
        <v>110</v>
      </c>
      <c r="E31" s="39"/>
      <c r="F31" s="39"/>
      <c r="G31" s="240"/>
      <c r="H31" s="57">
        <f>H32+H33+H34+H35+H36</f>
        <v>34913306.979999997</v>
      </c>
      <c r="I31" s="57">
        <f>I32+I33+I34+I35+I36</f>
        <v>31367324</v>
      </c>
      <c r="J31" s="9"/>
    </row>
    <row r="32" spans="2:10">
      <c r="B32" s="38"/>
      <c r="C32" s="46"/>
      <c r="D32" s="47" t="s">
        <v>111</v>
      </c>
      <c r="E32" s="39"/>
      <c r="F32" s="39"/>
      <c r="G32" s="241"/>
      <c r="H32" s="19">
        <v>29626344</v>
      </c>
      <c r="I32" s="19">
        <v>27212128</v>
      </c>
      <c r="J32" s="9"/>
    </row>
    <row r="33" spans="2:10">
      <c r="B33" s="38"/>
      <c r="C33" s="46"/>
      <c r="D33" s="47" t="s">
        <v>150</v>
      </c>
      <c r="E33" s="39"/>
      <c r="F33" s="39"/>
      <c r="G33" s="241"/>
      <c r="H33" s="19">
        <v>2625222</v>
      </c>
      <c r="I33" s="19">
        <v>1640156</v>
      </c>
      <c r="J33" s="9"/>
    </row>
    <row r="34" spans="2:10">
      <c r="B34" s="38"/>
      <c r="C34" s="46"/>
      <c r="D34" s="47" t="s">
        <v>151</v>
      </c>
      <c r="E34" s="39"/>
      <c r="F34" s="39"/>
      <c r="G34" s="241"/>
      <c r="H34" s="19">
        <v>2583955</v>
      </c>
      <c r="I34" s="19">
        <v>2374839</v>
      </c>
      <c r="J34" s="9"/>
    </row>
    <row r="35" spans="2:10">
      <c r="B35" s="38"/>
      <c r="C35" s="46"/>
      <c r="D35" s="47" t="s">
        <v>152</v>
      </c>
      <c r="E35" s="39"/>
      <c r="F35" s="39"/>
      <c r="G35" s="241"/>
      <c r="H35" s="19">
        <v>54987.08</v>
      </c>
      <c r="I35" s="19">
        <v>52950</v>
      </c>
      <c r="J35" s="9"/>
    </row>
    <row r="36" spans="2:10">
      <c r="B36" s="38"/>
      <c r="C36" s="46"/>
      <c r="D36" s="47" t="s">
        <v>153</v>
      </c>
      <c r="E36" s="39"/>
      <c r="F36" s="39"/>
      <c r="G36" s="241"/>
      <c r="H36" s="19">
        <v>22798.9</v>
      </c>
      <c r="I36" s="19">
        <v>87251</v>
      </c>
      <c r="J36" s="9"/>
    </row>
    <row r="37" spans="2:10">
      <c r="B37" s="38"/>
      <c r="C37" s="42" t="s">
        <v>161</v>
      </c>
      <c r="D37" s="46" t="s">
        <v>162</v>
      </c>
      <c r="E37" s="39"/>
      <c r="F37" s="39"/>
      <c r="G37" s="240"/>
      <c r="H37" s="57">
        <f>H38+H39+H40+H41+H42+H43</f>
        <v>15657030.66</v>
      </c>
      <c r="I37" s="57">
        <f>I38+I39+I40+I41+I42+I43</f>
        <v>15749408</v>
      </c>
      <c r="J37" s="9"/>
    </row>
    <row r="38" spans="2:10">
      <c r="B38" s="38"/>
      <c r="C38" s="46"/>
      <c r="D38" s="47" t="s">
        <v>111</v>
      </c>
      <c r="E38" s="39"/>
      <c r="F38" s="39"/>
      <c r="G38" s="241"/>
      <c r="H38" s="19">
        <v>12039778</v>
      </c>
      <c r="I38" s="19">
        <v>13731955</v>
      </c>
      <c r="J38" s="9"/>
    </row>
    <row r="39" spans="2:10">
      <c r="B39" s="38"/>
      <c r="C39" s="46"/>
      <c r="D39" s="47" t="s">
        <v>150</v>
      </c>
      <c r="E39" s="39"/>
      <c r="F39" s="39"/>
      <c r="G39" s="241"/>
      <c r="H39" s="19">
        <v>1013808</v>
      </c>
      <c r="I39" s="19">
        <v>682785</v>
      </c>
      <c r="J39" s="9"/>
    </row>
    <row r="40" spans="2:10">
      <c r="B40" s="38"/>
      <c r="C40" s="46"/>
      <c r="D40" s="47" t="s">
        <v>151</v>
      </c>
      <c r="E40" s="39"/>
      <c r="F40" s="39"/>
      <c r="G40" s="241"/>
      <c r="H40" s="19">
        <v>2526072</v>
      </c>
      <c r="I40" s="19">
        <v>1319465</v>
      </c>
      <c r="J40" s="9"/>
    </row>
    <row r="41" spans="2:10">
      <c r="B41" s="38"/>
      <c r="C41" s="46"/>
      <c r="D41" s="47" t="s">
        <v>152</v>
      </c>
      <c r="E41" s="39"/>
      <c r="F41" s="39"/>
      <c r="G41" s="241"/>
      <c r="H41" s="19">
        <v>8803</v>
      </c>
      <c r="I41" s="19">
        <v>14705</v>
      </c>
      <c r="J41" s="9"/>
    </row>
    <row r="42" spans="2:10">
      <c r="B42" s="38"/>
      <c r="C42" s="46"/>
      <c r="D42" s="47" t="s">
        <v>153</v>
      </c>
      <c r="E42" s="39"/>
      <c r="F42" s="39"/>
      <c r="G42" s="241"/>
      <c r="H42" s="19">
        <v>68380.5</v>
      </c>
      <c r="I42" s="19">
        <v>498</v>
      </c>
      <c r="J42" s="9"/>
    </row>
    <row r="43" spans="2:10">
      <c r="B43" s="38"/>
      <c r="C43" s="46"/>
      <c r="D43" s="47" t="s">
        <v>163</v>
      </c>
      <c r="E43" s="39"/>
      <c r="F43" s="39"/>
      <c r="G43" s="241"/>
      <c r="H43" s="19">
        <v>189.16</v>
      </c>
      <c r="I43" s="19">
        <v>0</v>
      </c>
      <c r="J43" s="9"/>
    </row>
    <row r="44" spans="2:10">
      <c r="B44" s="38"/>
      <c r="C44" s="42" t="s">
        <v>9</v>
      </c>
      <c r="D44" s="46" t="s">
        <v>223</v>
      </c>
      <c r="E44" s="39"/>
      <c r="F44" s="39"/>
      <c r="G44" s="240"/>
      <c r="H44" s="16"/>
      <c r="I44" s="16"/>
      <c r="J44" s="9"/>
    </row>
    <row r="45" spans="2:10">
      <c r="B45" s="38"/>
      <c r="C45" s="42" t="s">
        <v>21</v>
      </c>
      <c r="D45" s="47" t="s">
        <v>112</v>
      </c>
      <c r="E45" s="39"/>
      <c r="F45" s="39"/>
      <c r="G45" s="240"/>
      <c r="H45" s="57">
        <f>H46+H47+H48+H49</f>
        <v>118083</v>
      </c>
      <c r="I45" s="57">
        <f>I46+I47+I48+I49</f>
        <v>145121</v>
      </c>
      <c r="J45" s="9"/>
    </row>
    <row r="46" spans="2:10">
      <c r="B46" s="38"/>
      <c r="C46" s="46"/>
      <c r="D46" s="47" t="s">
        <v>154</v>
      </c>
      <c r="E46" s="39"/>
      <c r="F46" s="39"/>
      <c r="G46" s="241"/>
      <c r="H46" s="19">
        <v>0</v>
      </c>
      <c r="I46" s="251">
        <v>16968</v>
      </c>
      <c r="J46" s="9"/>
    </row>
    <row r="47" spans="2:10">
      <c r="B47" s="38"/>
      <c r="C47" s="46"/>
      <c r="D47" s="47" t="s">
        <v>113</v>
      </c>
      <c r="E47" s="39"/>
      <c r="F47" s="39"/>
      <c r="G47" s="241"/>
      <c r="H47" s="19"/>
      <c r="I47" s="251"/>
      <c r="J47" s="9"/>
    </row>
    <row r="48" spans="2:10">
      <c r="B48" s="38"/>
      <c r="C48" s="46"/>
      <c r="D48" s="47" t="s">
        <v>114</v>
      </c>
      <c r="E48" s="39"/>
      <c r="F48" s="39"/>
      <c r="G48" s="241"/>
      <c r="H48" s="251">
        <v>118083</v>
      </c>
      <c r="I48" s="251">
        <v>123313</v>
      </c>
      <c r="J48" s="9"/>
    </row>
    <row r="49" spans="2:10">
      <c r="B49" s="38"/>
      <c r="C49" s="46"/>
      <c r="D49" s="47" t="s">
        <v>115</v>
      </c>
      <c r="E49" s="39"/>
      <c r="F49" s="39"/>
      <c r="G49" s="241"/>
      <c r="H49" s="19">
        <v>0</v>
      </c>
      <c r="I49" s="251">
        <v>4840</v>
      </c>
      <c r="J49" s="9"/>
    </row>
    <row r="50" spans="2:10">
      <c r="B50" s="38"/>
      <c r="C50" s="42" t="s">
        <v>55</v>
      </c>
      <c r="D50" s="39" t="s">
        <v>116</v>
      </c>
      <c r="E50" s="39"/>
      <c r="F50" s="39"/>
      <c r="G50" s="240"/>
      <c r="H50" s="16"/>
      <c r="I50" s="16"/>
      <c r="J50" s="9"/>
    </row>
    <row r="51" spans="2:10">
      <c r="B51" s="38"/>
      <c r="C51" s="42" t="s">
        <v>57</v>
      </c>
      <c r="D51" s="47" t="s">
        <v>212</v>
      </c>
      <c r="E51" s="39"/>
      <c r="F51" s="39"/>
      <c r="G51" s="240" t="s">
        <v>187</v>
      </c>
      <c r="H51" s="251">
        <v>413707</v>
      </c>
      <c r="I51" s="16">
        <v>520</v>
      </c>
      <c r="J51" s="9"/>
    </row>
    <row r="52" spans="2:10">
      <c r="B52" s="38"/>
      <c r="C52" s="46"/>
      <c r="D52" s="39"/>
      <c r="E52" s="39"/>
      <c r="F52" s="39"/>
      <c r="G52" s="243"/>
      <c r="H52" s="20"/>
      <c r="I52" s="21"/>
      <c r="J52" s="9"/>
    </row>
    <row r="53" spans="2:10" ht="16.5" thickBot="1">
      <c r="B53" s="38" t="s">
        <v>15</v>
      </c>
      <c r="C53" s="50" t="s">
        <v>117</v>
      </c>
      <c r="D53" s="39"/>
      <c r="E53" s="39"/>
      <c r="F53" s="39"/>
      <c r="G53" s="244"/>
      <c r="H53" s="59">
        <f>H10-H30</f>
        <v>32989828.189999998</v>
      </c>
      <c r="I53" s="60">
        <f>I10-I30</f>
        <v>38524930</v>
      </c>
      <c r="J53" s="9"/>
    </row>
    <row r="54" spans="2:10" ht="16.5" thickTop="1">
      <c r="B54" s="38"/>
      <c r="C54" s="46"/>
      <c r="D54" s="39"/>
      <c r="E54" s="39"/>
      <c r="F54" s="39"/>
      <c r="G54" s="243"/>
      <c r="H54" s="20"/>
      <c r="I54" s="21"/>
      <c r="J54" s="9"/>
    </row>
    <row r="55" spans="2:10" ht="16.5" thickBot="1">
      <c r="B55" s="38" t="s">
        <v>16</v>
      </c>
      <c r="C55" s="49" t="s">
        <v>224</v>
      </c>
      <c r="D55" s="39"/>
      <c r="E55" s="39"/>
      <c r="F55" s="39"/>
      <c r="G55" s="239" t="s">
        <v>183</v>
      </c>
      <c r="H55" s="56">
        <f>H56+H60+H61+H62+H63+H64</f>
        <v>559804221</v>
      </c>
      <c r="I55" s="56">
        <f>I56+I60+I61+I62+I63+I64</f>
        <v>148257650</v>
      </c>
      <c r="J55" s="9"/>
    </row>
    <row r="56" spans="2:10">
      <c r="B56" s="38"/>
      <c r="C56" s="42" t="s">
        <v>5</v>
      </c>
      <c r="D56" s="39" t="s">
        <v>118</v>
      </c>
      <c r="E56" s="39"/>
      <c r="F56" s="39"/>
      <c r="G56" s="240"/>
      <c r="H56" s="57">
        <f>H57+H58+H59</f>
        <v>14361845</v>
      </c>
      <c r="I56" s="57">
        <f>I57+I58+I59</f>
        <v>11270955</v>
      </c>
      <c r="J56" s="9"/>
    </row>
    <row r="57" spans="2:10">
      <c r="B57" s="38"/>
      <c r="C57" s="46"/>
      <c r="D57" s="39" t="s">
        <v>119</v>
      </c>
      <c r="E57" s="39"/>
      <c r="F57" s="39"/>
      <c r="G57" s="241"/>
      <c r="H57" s="19">
        <v>4756538</v>
      </c>
      <c r="I57" s="19">
        <v>3678254</v>
      </c>
      <c r="J57" s="9"/>
    </row>
    <row r="58" spans="2:10">
      <c r="B58" s="38"/>
      <c r="C58" s="46"/>
      <c r="D58" s="39" t="s">
        <v>120</v>
      </c>
      <c r="E58" s="39"/>
      <c r="F58" s="39"/>
      <c r="G58" s="241"/>
      <c r="H58" s="19">
        <v>1474906</v>
      </c>
      <c r="I58" s="19">
        <v>1084148</v>
      </c>
      <c r="J58" s="9"/>
    </row>
    <row r="59" spans="2:10">
      <c r="B59" s="38"/>
      <c r="C59" s="46"/>
      <c r="D59" s="39" t="s">
        <v>121</v>
      </c>
      <c r="E59" s="39"/>
      <c r="F59" s="39"/>
      <c r="G59" s="241"/>
      <c r="H59" s="19">
        <v>8130401</v>
      </c>
      <c r="I59" s="19">
        <v>6508553</v>
      </c>
      <c r="J59" s="9"/>
    </row>
    <row r="60" spans="2:10">
      <c r="B60" s="38"/>
      <c r="C60" s="42" t="s">
        <v>7</v>
      </c>
      <c r="D60" s="47" t="s">
        <v>122</v>
      </c>
      <c r="E60" s="39"/>
      <c r="F60" s="39"/>
      <c r="G60" s="240"/>
      <c r="H60" s="16">
        <v>12403095</v>
      </c>
      <c r="I60" s="16">
        <v>11809920</v>
      </c>
      <c r="J60" s="9"/>
    </row>
    <row r="61" spans="2:10">
      <c r="B61" s="38"/>
      <c r="C61" s="42" t="s">
        <v>9</v>
      </c>
      <c r="D61" s="39" t="s">
        <v>123</v>
      </c>
      <c r="E61" s="39"/>
      <c r="F61" s="39"/>
      <c r="G61" s="240"/>
      <c r="H61" s="16">
        <v>525353258</v>
      </c>
      <c r="I61" s="16">
        <v>118965655</v>
      </c>
      <c r="J61" s="9"/>
    </row>
    <row r="62" spans="2:10">
      <c r="B62" s="38"/>
      <c r="C62" s="42" t="s">
        <v>21</v>
      </c>
      <c r="D62" s="47" t="s">
        <v>124</v>
      </c>
      <c r="E62" s="39"/>
      <c r="F62" s="39"/>
      <c r="G62" s="240"/>
      <c r="H62" s="16">
        <v>0</v>
      </c>
      <c r="I62" s="16">
        <v>0</v>
      </c>
      <c r="J62" s="9"/>
    </row>
    <row r="63" spans="2:10">
      <c r="B63" s="38"/>
      <c r="C63" s="42" t="s">
        <v>55</v>
      </c>
      <c r="D63" s="39" t="s">
        <v>125</v>
      </c>
      <c r="E63" s="39"/>
      <c r="F63" s="39"/>
      <c r="G63" s="240"/>
      <c r="H63" s="16">
        <v>0</v>
      </c>
      <c r="I63" s="16">
        <v>0</v>
      </c>
      <c r="J63" s="9"/>
    </row>
    <row r="64" spans="2:10">
      <c r="B64" s="38"/>
      <c r="C64" s="42" t="s">
        <v>57</v>
      </c>
      <c r="D64" s="47" t="s">
        <v>213</v>
      </c>
      <c r="E64" s="39"/>
      <c r="F64" s="39"/>
      <c r="G64" s="240" t="s">
        <v>187</v>
      </c>
      <c r="H64" s="16">
        <v>7686023</v>
      </c>
      <c r="I64" s="16">
        <v>6211120</v>
      </c>
      <c r="J64" s="9"/>
    </row>
    <row r="65" spans="2:10">
      <c r="B65" s="38"/>
      <c r="C65" s="46"/>
      <c r="D65" s="39"/>
      <c r="E65" s="39"/>
      <c r="F65" s="39"/>
      <c r="G65" s="243"/>
      <c r="H65" s="20"/>
      <c r="I65" s="21"/>
      <c r="J65" s="9"/>
    </row>
    <row r="66" spans="2:10" ht="16.5" thickBot="1">
      <c r="B66" s="38" t="s">
        <v>17</v>
      </c>
      <c r="C66" s="49" t="s">
        <v>225</v>
      </c>
      <c r="D66" s="39"/>
      <c r="E66" s="39"/>
      <c r="F66" s="39"/>
      <c r="G66" s="239" t="s">
        <v>183</v>
      </c>
      <c r="H66" s="56">
        <f>H67+H71+H72+H73+H74+H75+H76+H77+H78+H79+H80+H81</f>
        <v>578909657.45000005</v>
      </c>
      <c r="I66" s="56">
        <f>I67+I71+I72+I73+I74+I75+I76+I77+I78+I79+I80+I81</f>
        <v>177394549</v>
      </c>
      <c r="J66" s="9"/>
    </row>
    <row r="67" spans="2:10">
      <c r="B67" s="38"/>
      <c r="C67" s="42" t="s">
        <v>5</v>
      </c>
      <c r="D67" s="47" t="s">
        <v>126</v>
      </c>
      <c r="E67" s="39"/>
      <c r="F67" s="39"/>
      <c r="G67" s="240"/>
      <c r="H67" s="57">
        <f>H68+H69+H70</f>
        <v>415788</v>
      </c>
      <c r="I67" s="57">
        <f>I68+I69+I70</f>
        <v>494807</v>
      </c>
      <c r="J67" s="9"/>
    </row>
    <row r="68" spans="2:10">
      <c r="B68" s="38"/>
      <c r="C68" s="46"/>
      <c r="D68" s="47" t="s">
        <v>127</v>
      </c>
      <c r="E68" s="39"/>
      <c r="F68" s="39"/>
      <c r="G68" s="241"/>
      <c r="H68" s="19">
        <v>0</v>
      </c>
      <c r="I68" s="19">
        <v>0</v>
      </c>
      <c r="J68" s="9"/>
    </row>
    <row r="69" spans="2:10">
      <c r="B69" s="38"/>
      <c r="C69" s="46"/>
      <c r="D69" s="47" t="s">
        <v>128</v>
      </c>
      <c r="E69" s="39"/>
      <c r="F69" s="39"/>
      <c r="G69" s="241"/>
      <c r="H69" s="19">
        <v>0</v>
      </c>
      <c r="I69" s="19">
        <v>100</v>
      </c>
      <c r="J69" s="9"/>
    </row>
    <row r="70" spans="2:10">
      <c r="B70" s="38"/>
      <c r="C70" s="46"/>
      <c r="D70" s="39" t="s">
        <v>121</v>
      </c>
      <c r="E70" s="39"/>
      <c r="F70" s="39"/>
      <c r="G70" s="241"/>
      <c r="H70" s="19">
        <v>415788</v>
      </c>
      <c r="I70" s="19">
        <v>494707</v>
      </c>
      <c r="J70" s="9"/>
    </row>
    <row r="71" spans="2:10">
      <c r="B71" s="38"/>
      <c r="C71" s="42" t="s">
        <v>7</v>
      </c>
      <c r="D71" s="47" t="s">
        <v>129</v>
      </c>
      <c r="E71" s="39"/>
      <c r="F71" s="39"/>
      <c r="G71" s="240"/>
      <c r="H71" s="16">
        <v>11860798</v>
      </c>
      <c r="I71" s="16">
        <v>11629697</v>
      </c>
      <c r="J71" s="9"/>
    </row>
    <row r="72" spans="2:10">
      <c r="B72" s="38"/>
      <c r="C72" s="42" t="s">
        <v>9</v>
      </c>
      <c r="D72" s="47" t="s">
        <v>130</v>
      </c>
      <c r="E72" s="39"/>
      <c r="F72" s="39"/>
      <c r="G72" s="240"/>
      <c r="H72" s="16">
        <v>521022964</v>
      </c>
      <c r="I72" s="16">
        <v>117483454</v>
      </c>
      <c r="J72" s="9"/>
    </row>
    <row r="73" spans="2:10">
      <c r="B73" s="38"/>
      <c r="C73" s="42" t="s">
        <v>21</v>
      </c>
      <c r="D73" s="39" t="s">
        <v>131</v>
      </c>
      <c r="E73" s="39"/>
      <c r="F73" s="39"/>
      <c r="G73" s="240"/>
      <c r="H73" s="16">
        <v>15326430</v>
      </c>
      <c r="I73" s="16">
        <v>16089070</v>
      </c>
      <c r="J73" s="9"/>
    </row>
    <row r="74" spans="2:10">
      <c r="B74" s="38"/>
      <c r="C74" s="42" t="s">
        <v>55</v>
      </c>
      <c r="D74" s="39" t="s">
        <v>132</v>
      </c>
      <c r="E74" s="39"/>
      <c r="F74" s="39"/>
      <c r="G74" s="240"/>
      <c r="H74" s="16">
        <v>0</v>
      </c>
      <c r="I74" s="16">
        <v>17917</v>
      </c>
      <c r="J74" s="9"/>
    </row>
    <row r="75" spans="2:10">
      <c r="B75" s="38"/>
      <c r="C75" s="42" t="s">
        <v>57</v>
      </c>
      <c r="D75" s="39" t="s">
        <v>133</v>
      </c>
      <c r="E75" s="39"/>
      <c r="F75" s="39"/>
      <c r="G75" s="240"/>
      <c r="H75" s="16">
        <v>1581982</v>
      </c>
      <c r="I75" s="16">
        <v>1599812</v>
      </c>
      <c r="J75" s="9"/>
    </row>
    <row r="76" spans="2:10">
      <c r="B76" s="38"/>
      <c r="C76" s="42" t="s">
        <v>59</v>
      </c>
      <c r="D76" s="39" t="s">
        <v>134</v>
      </c>
      <c r="E76" s="39"/>
      <c r="F76" s="39"/>
      <c r="G76" s="240"/>
      <c r="H76" s="16">
        <v>3888408.4799999995</v>
      </c>
      <c r="I76" s="16">
        <v>3686968</v>
      </c>
      <c r="J76" s="9"/>
    </row>
    <row r="77" spans="2:10">
      <c r="B77" s="38"/>
      <c r="C77" s="42" t="s">
        <v>60</v>
      </c>
      <c r="D77" s="39" t="s">
        <v>135</v>
      </c>
      <c r="E77" s="39"/>
      <c r="F77" s="39"/>
      <c r="G77" s="240"/>
      <c r="H77" s="16">
        <v>390252.51999999996</v>
      </c>
      <c r="I77" s="16">
        <v>1420957</v>
      </c>
      <c r="J77" s="9"/>
    </row>
    <row r="78" spans="2:10">
      <c r="B78" s="38"/>
      <c r="C78" s="42" t="s">
        <v>136</v>
      </c>
      <c r="D78" s="39" t="s">
        <v>137</v>
      </c>
      <c r="E78" s="39"/>
      <c r="F78" s="39"/>
      <c r="G78" s="240"/>
      <c r="H78" s="16"/>
      <c r="I78" s="16"/>
      <c r="J78" s="9"/>
    </row>
    <row r="79" spans="2:10">
      <c r="B79" s="38"/>
      <c r="C79" s="42" t="s">
        <v>138</v>
      </c>
      <c r="D79" s="39" t="s">
        <v>214</v>
      </c>
      <c r="E79" s="39"/>
      <c r="F79" s="39"/>
      <c r="G79" s="240" t="s">
        <v>185</v>
      </c>
      <c r="H79" s="16">
        <v>6465930.4500000002</v>
      </c>
      <c r="I79" s="16">
        <v>8489580</v>
      </c>
      <c r="J79" s="9"/>
    </row>
    <row r="80" spans="2:10">
      <c r="B80" s="38"/>
      <c r="C80" s="42" t="s">
        <v>139</v>
      </c>
      <c r="D80" s="39" t="s">
        <v>215</v>
      </c>
      <c r="E80" s="39"/>
      <c r="F80" s="39"/>
      <c r="G80" s="240" t="s">
        <v>185</v>
      </c>
      <c r="H80" s="16">
        <v>1116930</v>
      </c>
      <c r="I80" s="16">
        <v>508461</v>
      </c>
      <c r="J80" s="9"/>
    </row>
    <row r="81" spans="2:10">
      <c r="B81" s="38"/>
      <c r="C81" s="42" t="s">
        <v>140</v>
      </c>
      <c r="D81" s="47" t="s">
        <v>216</v>
      </c>
      <c r="E81" s="39"/>
      <c r="F81" s="39"/>
      <c r="G81" s="240" t="s">
        <v>187</v>
      </c>
      <c r="H81" s="16">
        <v>16840174</v>
      </c>
      <c r="I81" s="16">
        <v>15973826</v>
      </c>
      <c r="J81" s="9"/>
    </row>
    <row r="82" spans="2:10">
      <c r="B82" s="38"/>
      <c r="C82" s="46"/>
      <c r="D82" s="39"/>
      <c r="E82" s="39"/>
      <c r="F82" s="39"/>
      <c r="G82" s="243"/>
      <c r="H82" s="20"/>
      <c r="I82" s="21"/>
      <c r="J82" s="9"/>
    </row>
    <row r="83" spans="2:10" ht="16.5" thickBot="1">
      <c r="B83" s="38" t="s">
        <v>23</v>
      </c>
      <c r="C83" s="50" t="s">
        <v>141</v>
      </c>
      <c r="D83" s="39"/>
      <c r="E83" s="39"/>
      <c r="F83" s="39"/>
      <c r="G83" s="244"/>
      <c r="H83" s="59">
        <f>H55-H66</f>
        <v>-19105436.450000048</v>
      </c>
      <c r="I83" s="59">
        <f>I55-I66</f>
        <v>-29136899</v>
      </c>
      <c r="J83" s="9"/>
    </row>
    <row r="84" spans="2:10" ht="16.5" thickTop="1">
      <c r="B84" s="38"/>
      <c r="C84" s="46"/>
      <c r="D84" s="39"/>
      <c r="E84" s="39"/>
      <c r="F84" s="39"/>
      <c r="G84" s="243"/>
      <c r="H84" s="20"/>
      <c r="I84" s="20"/>
      <c r="J84" s="9"/>
    </row>
    <row r="85" spans="2:10" ht="16.5" thickBot="1">
      <c r="B85" s="38" t="s">
        <v>26</v>
      </c>
      <c r="C85" s="49" t="s">
        <v>142</v>
      </c>
      <c r="D85" s="39"/>
      <c r="E85" s="39"/>
      <c r="F85" s="39"/>
      <c r="G85" s="244"/>
      <c r="H85" s="22">
        <f>H53+H83</f>
        <v>13884391.73999995</v>
      </c>
      <c r="I85" s="22">
        <f>I53+I83</f>
        <v>9388031</v>
      </c>
      <c r="J85" s="9"/>
    </row>
    <row r="86" spans="2:10" ht="16.5" thickTop="1">
      <c r="B86" s="38"/>
      <c r="C86" s="46"/>
      <c r="D86" s="39"/>
      <c r="E86" s="39"/>
      <c r="F86" s="39"/>
      <c r="G86" s="243"/>
      <c r="H86" s="20"/>
      <c r="I86" s="20"/>
      <c r="J86" s="9"/>
    </row>
    <row r="87" spans="2:10" ht="16.5" thickBot="1">
      <c r="B87" s="38" t="s">
        <v>32</v>
      </c>
      <c r="C87" s="50" t="s">
        <v>143</v>
      </c>
      <c r="D87" s="39"/>
      <c r="E87" s="39"/>
      <c r="F87" s="39"/>
      <c r="G87" s="239"/>
      <c r="H87" s="15">
        <v>3301905.75</v>
      </c>
      <c r="I87" s="15">
        <v>2212536</v>
      </c>
      <c r="J87" s="9"/>
    </row>
    <row r="88" spans="2:10">
      <c r="B88" s="38"/>
      <c r="C88" s="46"/>
      <c r="D88" s="39"/>
      <c r="E88" s="39"/>
      <c r="F88" s="39"/>
      <c r="G88" s="245"/>
      <c r="H88" s="23"/>
      <c r="I88" s="23"/>
      <c r="J88" s="9"/>
    </row>
    <row r="89" spans="2:10" ht="16.5" thickBot="1">
      <c r="B89" s="38" t="s">
        <v>36</v>
      </c>
      <c r="C89" s="49" t="s">
        <v>144</v>
      </c>
      <c r="D89" s="39"/>
      <c r="E89" s="39"/>
      <c r="F89" s="39"/>
      <c r="G89" s="244"/>
      <c r="H89" s="59">
        <f>H85-H87</f>
        <v>10582485.98999995</v>
      </c>
      <c r="I89" s="59">
        <f>I85-I87</f>
        <v>7175495</v>
      </c>
      <c r="J89" s="24"/>
    </row>
    <row r="90" spans="2:10" ht="17.25" thickTop="1" thickBot="1">
      <c r="B90" s="38"/>
      <c r="C90" s="39"/>
      <c r="D90" s="44"/>
      <c r="E90" s="39"/>
      <c r="F90" s="39"/>
      <c r="G90" s="43"/>
      <c r="H90" s="25"/>
      <c r="I90" s="25"/>
      <c r="J90" s="13"/>
    </row>
    <row r="91" spans="2:10" ht="17.25" thickTop="1" thickBot="1">
      <c r="B91" s="51"/>
      <c r="C91" s="52"/>
      <c r="D91" s="53"/>
      <c r="E91" s="53"/>
      <c r="F91" s="53"/>
      <c r="G91" s="54"/>
      <c r="H91" s="26"/>
      <c r="I91" s="26"/>
      <c r="J91" s="27"/>
    </row>
    <row r="92" spans="2:10" ht="16.5" thickTop="1">
      <c r="C92" s="55"/>
      <c r="J92" s="10"/>
    </row>
  </sheetData>
  <sheetProtection password="CC26" sheet="1"/>
  <mergeCells count="3">
    <mergeCell ref="D4:F4"/>
    <mergeCell ref="D5:F5"/>
    <mergeCell ref="D6:F6"/>
  </mergeCells>
  <phoneticPr fontId="3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Aktifler</vt:lpstr>
      <vt:lpstr>Pasifler</vt:lpstr>
      <vt:lpstr>Kar Zarar</vt:lpstr>
      <vt:lpstr>Aktifler!Print_Area</vt:lpstr>
      <vt:lpstr>'Kar Zarar'!Print_Area</vt:lpstr>
      <vt:lpstr>Pasifler!Print_Area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2007-03-28T11:08:29Z</cp:lastPrinted>
  <dcterms:created xsi:type="dcterms:W3CDTF">1998-01-12T17:06:50Z</dcterms:created>
  <dcterms:modified xsi:type="dcterms:W3CDTF">2015-04-27T06:12:01Z</dcterms:modified>
</cp:coreProperties>
</file>