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1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<sst xmlns="http://schemas.openxmlformats.org/spreadsheetml/2006/main" count="375" uniqueCount="232">
  <si>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</si>
  <si>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</si>
  <si>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</si>
  <si>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</si>
  <si>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</si>
  <si>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</si>
  <si>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</si>
  <si>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</si>
  <si>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</si>
  <si>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</si>
  <si>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</si>
  <si>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</si>
  <si>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</si>
  <si>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</si>
  <si>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</si>
  <si>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</si>
  <si>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</si>
  <si>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</si>
  <si>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</si>
  <si>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</si>
  <si>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</si>
  <si>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</si>
  <si>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</si>
  <si>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</si>
  <si>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</si>
  <si>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</si>
  <si>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</si>
  <si>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</si>
  <si>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</si>
  <si>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</si>
  <si>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</si>
  <si>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</si>
  <si>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</si>
  <si>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</si>
  <si>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</si>
  <si>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</si>
  <si>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</si>
  <si>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</si>
  <si>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</si>
  <si>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</si>
  <si>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</si>
  <si>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</si>
  <si>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</si>
  <si>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</si>
  <si>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</si>
  <si>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</si>
  <si>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</si>
  <si>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</si>
  <si>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</si>
  <si>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</si>
  <si>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</si>
  <si>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</si>
  <si>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</si>
  <si>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</si>
  <si>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</si>
  <si>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</si>
  <si>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</si>
  <si>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</si>
  <si>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</si>
  <si>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</si>
  <si>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</si>
  <si>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</si>
  <si>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</si>
  <si>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</si>
  <si>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</si>
  <si>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</si>
  <si>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</si>
  <si>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</si>
  <si>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</si>
  <si>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</si>
  <si>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</si>
  <si>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</si>
  <si>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</si>
  <si>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</si>
  <si>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</si>
  <si>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</si>
  <si>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</si>
  <si>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</si>
  <si>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</si>
  <si>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</si>
  <si>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</si>
  <si>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</si>
  <si>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</si>
  <si>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</si>
  <si>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</si>
  <si>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</si>
  <si>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</si>
  <si>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</si>
  <si>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</si>
  <si>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</si>
  <si>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</si>
  <si>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</si>
  <si>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</si>
  <si>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</si>
  <si>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</si>
  <si>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</si>
  <si>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</si>
  <si>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</si>
  <si>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</si>
  <si>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</si>
  <si>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</si>
  <si>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</si>
  <si>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</si>
  <si>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</si>
  <si>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</si>
  <si>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</si>
  <si>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</si>
  <si>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</si>
  <si>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</si>
  <si>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</si>
  <si>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</si>
  <si>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</si>
  <si>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</si>
  <si>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</si>
  <si>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</si>
  <si>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</si>
  <si>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</si>
  <si>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</si>
  <si>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</si>
  <si>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</si>
  <si>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</si>
  <si>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</si>
  <si>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</si>
  <si>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</si>
  <si>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</si>
  <si>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</si>
  <si>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</si>
  <si>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</si>
  <si>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</si>
  <si>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</si>
  <si>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</si>
  <si>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</si>
  <si>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</si>
  <si>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</si>
  <si>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</si>
  <si>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</si>
  <si>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</si>
  <si>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</si>
  <si>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</si>
  <si>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</si>
  <si>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</si>
  <si>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</si>
  <si>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</si>
  <si>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</si>
  <si>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</si>
  <si>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</si>
  <si>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</si>
  <si>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</si>
  <si>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</si>
  <si>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</si>
  <si>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</si>
  <si>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</si>
  <si>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</si>
  <si>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</si>
  <si>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</si>
  <si>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</si>
  <si>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</si>
  <si>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</si>
  <si>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</si>
  <si>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</si>
  <si>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</si>
  <si>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</si>
  <si>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</si>
  <si>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</si>
  <si>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</si>
  <si>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</si>
  <si>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</si>
  <si>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</si>
  <si>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</si>
  <si>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</si>
  <si>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</si>
  <si>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</si>
  <si>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</si>
  <si>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</si>
  <si>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</si>
  <si>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</si>
  <si>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</si>
  <si>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</si>
  <si>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</si>
  <si>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</si>
  <si>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</si>
  <si>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</si>
  <si>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</si>
  <si>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</si>
  <si>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</si>
  <si>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</si>
  <si>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</si>
  <si>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</si>
  <si>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</si>
  <si>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</si>
  <si>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</si>
  <si>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</si>
  <si>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</si>
  <si>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</si>
  <si>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</si>
  <si>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</si>
  <si>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</si>
  <si>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</si>
  <si>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</si>
  <si>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</si>
  <si>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</si>
  <si>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</si>
  <si>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</si>
  <si>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</si>
  <si>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</si>
  <si>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</si>
  <si>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</si>
  <si>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</si>
  <si>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</si>
  <si>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</si>
  <si>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</si>
  <si>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</si>
  <si>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</si>
  <si>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</si>
  <si>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</si>
  <si>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</si>
  <si>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</si>
  <si>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</si>
  <si>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</si>
  <si>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</si>
  <si>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</si>
  <si>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</si>
  <si>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</si>
  <si>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</si>
  <si>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</si>
  <si>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</si>
  <si>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</si>
  <si>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</si>
  <si>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</si>
  <si>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FAİSAL İSLAM BANKASI LİMİTED</t>
  </si>
  <si>
    <t>(31/12/2017)</t>
  </si>
  <si>
    <t>(31/12/2018)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</si>
</sst>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76" zoomScaleNormal="76" zoomScalePageLayoutView="0" workbookViewId="0" topLeftCell="A1">
      <selection activeCell="M9" sqref="M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722757</v>
      </c>
      <c r="I9" s="209">
        <f>I10+I11+I12</f>
        <v>4495760</v>
      </c>
      <c r="J9" s="202">
        <f aca="true" t="shared" si="0" ref="J9:J14">H9+I9</f>
        <v>5218517</v>
      </c>
      <c r="K9" s="208">
        <f>K10+K11+K12</f>
        <v>459025</v>
      </c>
      <c r="L9" s="209">
        <f>L10+L11+L12</f>
        <v>717675</v>
      </c>
      <c r="M9" s="202">
        <f aca="true" t="shared" si="1" ref="M9:M14">K9+L9</f>
        <v>1176700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722757</v>
      </c>
      <c r="I10" s="158"/>
      <c r="J10" s="203">
        <f t="shared" si="0"/>
        <v>722757</v>
      </c>
      <c r="K10" s="157">
        <v>459025</v>
      </c>
      <c r="L10" s="158"/>
      <c r="M10" s="203">
        <f t="shared" si="1"/>
        <v>459025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4495760</v>
      </c>
      <c r="J11" s="203">
        <f t="shared" si="0"/>
        <v>4495760</v>
      </c>
      <c r="K11" s="157"/>
      <c r="L11" s="158">
        <v>717675</v>
      </c>
      <c r="M11" s="203">
        <f t="shared" si="1"/>
        <v>717675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9143106</v>
      </c>
      <c r="I13" s="209">
        <f>I14+I15</f>
        <v>203562934</v>
      </c>
      <c r="J13" s="202">
        <f t="shared" si="0"/>
        <v>212706040</v>
      </c>
      <c r="K13" s="208">
        <f>K14+K15</f>
        <v>9919325</v>
      </c>
      <c r="L13" s="209">
        <f>L14+L15</f>
        <v>138870853</v>
      </c>
      <c r="M13" s="202">
        <f t="shared" si="1"/>
        <v>148790178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2525687</v>
      </c>
      <c r="I14" s="158">
        <v>138229378</v>
      </c>
      <c r="J14" s="203">
        <f t="shared" si="0"/>
        <v>140755065</v>
      </c>
      <c r="K14" s="157">
        <v>1808401</v>
      </c>
      <c r="L14" s="158">
        <v>132825159</v>
      </c>
      <c r="M14" s="203">
        <f t="shared" si="1"/>
        <v>134633560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6617419</v>
      </c>
      <c r="I15" s="211">
        <f>I16+I17+I18</f>
        <v>65333556</v>
      </c>
      <c r="J15" s="203">
        <f>H15+I15</f>
        <v>71950975</v>
      </c>
      <c r="K15" s="213">
        <f>K16+K17+K18</f>
        <v>8110924</v>
      </c>
      <c r="L15" s="211">
        <f>L16+L17+L18</f>
        <v>6045694</v>
      </c>
      <c r="M15" s="203">
        <f>K15+L15</f>
        <v>14156618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2620</v>
      </c>
      <c r="I16" s="160">
        <v>42509159</v>
      </c>
      <c r="J16" s="204">
        <f aca="true" t="shared" si="2" ref="J16:J58">H16+I16</f>
        <v>42511779</v>
      </c>
      <c r="K16" s="159">
        <v>1839</v>
      </c>
      <c r="L16" s="160">
        <v>3586905</v>
      </c>
      <c r="M16" s="204">
        <f aca="true" t="shared" si="3" ref="M16:M58">K16+L16</f>
        <v>3588744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6614799</v>
      </c>
      <c r="I17" s="160">
        <v>22824397</v>
      </c>
      <c r="J17" s="204">
        <f t="shared" si="2"/>
        <v>29439196</v>
      </c>
      <c r="K17" s="159">
        <v>8109085</v>
      </c>
      <c r="L17" s="160">
        <v>2458789</v>
      </c>
      <c r="M17" s="205">
        <f t="shared" si="3"/>
        <v>10567874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1267189</v>
      </c>
      <c r="I19" s="209">
        <f>I20+I21+I22+I23</f>
        <v>9511692</v>
      </c>
      <c r="J19" s="202">
        <f t="shared" si="2"/>
        <v>10778881</v>
      </c>
      <c r="K19" s="208">
        <f>K20+K21+K22+K23</f>
        <v>3023759</v>
      </c>
      <c r="L19" s="209">
        <f>L20+L21+L22+L23</f>
        <v>787109</v>
      </c>
      <c r="M19" s="202">
        <f t="shared" si="3"/>
        <v>3810868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1267189</v>
      </c>
      <c r="I23" s="158">
        <v>9511692</v>
      </c>
      <c r="J23" s="203">
        <f t="shared" si="2"/>
        <v>10778881</v>
      </c>
      <c r="K23" s="157">
        <v>3023759</v>
      </c>
      <c r="L23" s="158">
        <v>787109</v>
      </c>
      <c r="M23" s="203">
        <f t="shared" si="3"/>
        <v>3810868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21167456</v>
      </c>
      <c r="I24" s="209">
        <f>I25+I26</f>
        <v>21286856</v>
      </c>
      <c r="J24" s="202">
        <f t="shared" si="2"/>
        <v>42454312</v>
      </c>
      <c r="K24" s="208">
        <f>K25+K26</f>
        <v>19174357</v>
      </c>
      <c r="L24" s="209">
        <f>L25+L26</f>
        <v>15911436</v>
      </c>
      <c r="M24" s="202">
        <f t="shared" si="3"/>
        <v>35085793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5670247</v>
      </c>
      <c r="I25" s="158">
        <v>3319291</v>
      </c>
      <c r="J25" s="203">
        <f t="shared" si="2"/>
        <v>8989538</v>
      </c>
      <c r="K25" s="157">
        <v>5885991</v>
      </c>
      <c r="L25" s="158">
        <v>3912032</v>
      </c>
      <c r="M25" s="203">
        <f t="shared" si="3"/>
        <v>9798023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15497209</v>
      </c>
      <c r="I26" s="158">
        <v>17967565</v>
      </c>
      <c r="J26" s="203">
        <f t="shared" si="2"/>
        <v>33464774</v>
      </c>
      <c r="K26" s="157">
        <v>13288366</v>
      </c>
      <c r="L26" s="158">
        <v>11999404</v>
      </c>
      <c r="M26" s="203">
        <f t="shared" si="3"/>
        <v>25287770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2454529</v>
      </c>
      <c r="I27" s="209">
        <f>I28+I31+I34</f>
        <v>0</v>
      </c>
      <c r="J27" s="202">
        <f t="shared" si="2"/>
        <v>2454529</v>
      </c>
      <c r="K27" s="208">
        <f>K28+K31+K34</f>
        <v>1769048</v>
      </c>
      <c r="L27" s="209">
        <f>L28+L31+L34</f>
        <v>0</v>
      </c>
      <c r="M27" s="202">
        <f t="shared" si="3"/>
        <v>1769048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945781</v>
      </c>
      <c r="I28" s="211">
        <f>I29+I30</f>
        <v>0</v>
      </c>
      <c r="J28" s="203">
        <f t="shared" si="2"/>
        <v>945781</v>
      </c>
      <c r="K28" s="210">
        <f>K29+K30</f>
        <v>282123</v>
      </c>
      <c r="L28" s="211">
        <f>L29+L30</f>
        <v>0</v>
      </c>
      <c r="M28" s="203">
        <f t="shared" si="3"/>
        <v>282123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1086634</v>
      </c>
      <c r="I29" s="161"/>
      <c r="J29" s="203">
        <f t="shared" si="2"/>
        <v>1086634</v>
      </c>
      <c r="K29" s="147">
        <v>321382</v>
      </c>
      <c r="L29" s="161"/>
      <c r="M29" s="203">
        <f t="shared" si="3"/>
        <v>321382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-140853</v>
      </c>
      <c r="I30" s="163"/>
      <c r="J30" s="203">
        <f t="shared" si="2"/>
        <v>-140853</v>
      </c>
      <c r="K30" s="162">
        <v>-39259</v>
      </c>
      <c r="L30" s="163"/>
      <c r="M30" s="203">
        <f t="shared" si="3"/>
        <v>-39259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268285</v>
      </c>
      <c r="I31" s="211">
        <f>I32+I33</f>
        <v>0</v>
      </c>
      <c r="J31" s="203">
        <f t="shared" si="2"/>
        <v>268285</v>
      </c>
      <c r="K31" s="212">
        <f>K32+K33</f>
        <v>117565</v>
      </c>
      <c r="L31" s="211">
        <f>L32+L33</f>
        <v>0</v>
      </c>
      <c r="M31" s="203">
        <f t="shared" si="3"/>
        <v>117565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402940</v>
      </c>
      <c r="I32" s="161"/>
      <c r="J32" s="203">
        <f t="shared" si="2"/>
        <v>402940</v>
      </c>
      <c r="K32" s="147">
        <v>143433</v>
      </c>
      <c r="L32" s="161"/>
      <c r="M32" s="203">
        <f t="shared" si="3"/>
        <v>143433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-134655</v>
      </c>
      <c r="I33" s="163"/>
      <c r="J33" s="203">
        <f t="shared" si="2"/>
        <v>-134655</v>
      </c>
      <c r="K33" s="162">
        <v>-25868</v>
      </c>
      <c r="L33" s="163"/>
      <c r="M33" s="203">
        <f t="shared" si="3"/>
        <v>-25868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1240463</v>
      </c>
      <c r="I34" s="211">
        <f>I35+I36</f>
        <v>0</v>
      </c>
      <c r="J34" s="203">
        <f t="shared" si="2"/>
        <v>1240463</v>
      </c>
      <c r="K34" s="210">
        <f>K35+K36</f>
        <v>1369360</v>
      </c>
      <c r="L34" s="211">
        <f>L35+L36</f>
        <v>0</v>
      </c>
      <c r="M34" s="203">
        <f t="shared" si="3"/>
        <v>1369360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1971844</v>
      </c>
      <c r="I35" s="161"/>
      <c r="J35" s="203">
        <f t="shared" si="2"/>
        <v>1971844</v>
      </c>
      <c r="K35" s="147">
        <v>2156053</v>
      </c>
      <c r="L35" s="161"/>
      <c r="M35" s="203">
        <f t="shared" si="3"/>
        <v>2156053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-731381</v>
      </c>
      <c r="I36" s="163"/>
      <c r="J36" s="203">
        <f t="shared" si="2"/>
        <v>-731381</v>
      </c>
      <c r="K36" s="162">
        <v>-786693</v>
      </c>
      <c r="L36" s="163"/>
      <c r="M36" s="203">
        <f t="shared" si="3"/>
        <v>-786693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169560</v>
      </c>
      <c r="I37" s="209">
        <f>I38+I39+I40</f>
        <v>201051</v>
      </c>
      <c r="J37" s="202">
        <f t="shared" si="2"/>
        <v>370611</v>
      </c>
      <c r="K37" s="208">
        <f>K38+K39+K40</f>
        <v>155345</v>
      </c>
      <c r="L37" s="209">
        <f>L38+L39+L40</f>
        <v>55732</v>
      </c>
      <c r="M37" s="202">
        <f t="shared" si="3"/>
        <v>211077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13414</v>
      </c>
      <c r="I38" s="158">
        <v>58382</v>
      </c>
      <c r="J38" s="203">
        <f t="shared" si="2"/>
        <v>71796</v>
      </c>
      <c r="K38" s="157">
        <v>13414</v>
      </c>
      <c r="L38" s="158">
        <v>48360</v>
      </c>
      <c r="M38" s="203">
        <f t="shared" si="3"/>
        <v>61774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70053</v>
      </c>
      <c r="I39" s="158">
        <v>13104</v>
      </c>
      <c r="J39" s="203">
        <f t="shared" si="2"/>
        <v>83157</v>
      </c>
      <c r="K39" s="157">
        <v>141931</v>
      </c>
      <c r="L39" s="158">
        <v>0</v>
      </c>
      <c r="M39" s="203">
        <f t="shared" si="3"/>
        <v>141931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86093</v>
      </c>
      <c r="I40" s="158">
        <v>129565</v>
      </c>
      <c r="J40" s="203">
        <f t="shared" si="2"/>
        <v>215658</v>
      </c>
      <c r="K40" s="157">
        <v>0</v>
      </c>
      <c r="L40" s="158">
        <v>7372</v>
      </c>
      <c r="M40" s="203">
        <f t="shared" si="3"/>
        <v>7372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510086</v>
      </c>
      <c r="I44" s="155">
        <v>18330236</v>
      </c>
      <c r="J44" s="202">
        <f t="shared" si="2"/>
        <v>18840322</v>
      </c>
      <c r="K44" s="154">
        <v>982267</v>
      </c>
      <c r="L44" s="155">
        <v>13355694</v>
      </c>
      <c r="M44" s="202">
        <f t="shared" si="3"/>
        <v>14337961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228952</v>
      </c>
      <c r="I45" s="155">
        <v>2334066</v>
      </c>
      <c r="J45" s="202">
        <f t="shared" si="2"/>
        <v>2563018</v>
      </c>
      <c r="K45" s="154">
        <v>111210</v>
      </c>
      <c r="L45" s="155">
        <v>1577343</v>
      </c>
      <c r="M45" s="202">
        <f t="shared" si="3"/>
        <v>1688553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2721056</v>
      </c>
      <c r="I49" s="209">
        <f>I50+I51</f>
        <v>0</v>
      </c>
      <c r="J49" s="202">
        <f t="shared" si="2"/>
        <v>2721056</v>
      </c>
      <c r="K49" s="208">
        <f>K50+K51</f>
        <v>2721056</v>
      </c>
      <c r="L49" s="209">
        <f>L50+L51</f>
        <v>0</v>
      </c>
      <c r="M49" s="202">
        <f t="shared" si="3"/>
        <v>2721056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2721056</v>
      </c>
      <c r="I50" s="158"/>
      <c r="J50" s="203">
        <f t="shared" si="2"/>
        <v>2721056</v>
      </c>
      <c r="K50" s="157">
        <v>2721056</v>
      </c>
      <c r="L50" s="158"/>
      <c r="M50" s="203">
        <f t="shared" si="3"/>
        <v>2721056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494531</v>
      </c>
      <c r="I55" s="209">
        <f>I56+I57</f>
        <v>0</v>
      </c>
      <c r="J55" s="202">
        <f t="shared" si="2"/>
        <v>494531</v>
      </c>
      <c r="K55" s="208">
        <f>K56+K57</f>
        <v>650286</v>
      </c>
      <c r="L55" s="209">
        <f>L56+L57</f>
        <v>0</v>
      </c>
      <c r="M55" s="202">
        <f t="shared" si="3"/>
        <v>650286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1648906</v>
      </c>
      <c r="I56" s="158"/>
      <c r="J56" s="203">
        <f t="shared" si="2"/>
        <v>1648906</v>
      </c>
      <c r="K56" s="157">
        <v>1602105</v>
      </c>
      <c r="L56" s="158"/>
      <c r="M56" s="203">
        <f t="shared" si="3"/>
        <v>1602105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-1154375</v>
      </c>
      <c r="I57" s="158"/>
      <c r="J57" s="203">
        <f t="shared" si="2"/>
        <v>-1154375</v>
      </c>
      <c r="K57" s="157">
        <v>-951819</v>
      </c>
      <c r="L57" s="158"/>
      <c r="M57" s="203">
        <f t="shared" si="3"/>
        <v>-951819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336359</v>
      </c>
      <c r="I58" s="155">
        <v>9618</v>
      </c>
      <c r="J58" s="202">
        <f t="shared" si="2"/>
        <v>345977</v>
      </c>
      <c r="K58" s="154">
        <v>189498</v>
      </c>
      <c r="L58" s="155">
        <v>6908</v>
      </c>
      <c r="M58" s="202">
        <f t="shared" si="3"/>
        <v>196406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39215581</v>
      </c>
      <c r="I60" s="215">
        <f>I58+I55+I52+I49+I46+I45+I44+I41+I37+I27+I24+I19+I13+I9</f>
        <v>259732213</v>
      </c>
      <c r="J60" s="207">
        <f>H60+I60</f>
        <v>298947794</v>
      </c>
      <c r="K60" s="214">
        <f>K58+K55+K52+K49+K46+K45+K44+K41+K37+K27+K24+K19+K13+K9</f>
        <v>39155176</v>
      </c>
      <c r="L60" s="215">
        <f>L58+L55+L52+L49+L46+L45+L44+L41+L37+L27+L24+L19+L13+L9</f>
        <v>171282750</v>
      </c>
      <c r="M60" s="207">
        <f>K60+L60</f>
        <v>210437926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KIBRIS FAİSAL İSLAM BANKASI LİMİTED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(31/12/2018)</v>
      </c>
      <c r="J7" s="133"/>
      <c r="K7" s="110"/>
      <c r="L7" s="218" t="str">
        <f>Aktifler!L7</f>
        <v>(31/12/2017)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6974400</v>
      </c>
      <c r="I9" s="94">
        <f>I10+I11+I12+I13+I14+I15</f>
        <v>258727899</v>
      </c>
      <c r="J9" s="82">
        <f aca="true" t="shared" si="0" ref="J9:J57">H9+I9</f>
        <v>265702299</v>
      </c>
      <c r="K9" s="93">
        <f>K10+K11+K12+K13+K14+K15</f>
        <v>12496111</v>
      </c>
      <c r="L9" s="94">
        <f>L10+L11+L12+L13+L14+L15</f>
        <v>170729242</v>
      </c>
      <c r="M9" s="82">
        <f aca="true" t="shared" si="1" ref="M9:M57">K9+L9</f>
        <v>183225353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6275665</v>
      </c>
      <c r="I10" s="67">
        <v>41990874</v>
      </c>
      <c r="J10" s="83">
        <f t="shared" si="0"/>
        <v>48266539</v>
      </c>
      <c r="K10" s="66">
        <v>11287245</v>
      </c>
      <c r="L10" s="67">
        <v>34270822</v>
      </c>
      <c r="M10" s="83">
        <f t="shared" si="1"/>
        <v>45558067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248415</v>
      </c>
      <c r="I11" s="67"/>
      <c r="J11" s="83">
        <f t="shared" si="0"/>
        <v>248415</v>
      </c>
      <c r="K11" s="66">
        <v>131954</v>
      </c>
      <c r="L11" s="67"/>
      <c r="M11" s="83">
        <f t="shared" si="1"/>
        <v>131954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296873</v>
      </c>
      <c r="I12" s="67">
        <v>201754140</v>
      </c>
      <c r="J12" s="83">
        <f t="shared" si="0"/>
        <v>202051013</v>
      </c>
      <c r="K12" s="66">
        <v>964226</v>
      </c>
      <c r="L12" s="67">
        <v>95138969</v>
      </c>
      <c r="M12" s="83">
        <f t="shared" si="1"/>
        <v>96103195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26076</v>
      </c>
      <c r="I13" s="67">
        <v>30530</v>
      </c>
      <c r="J13" s="83">
        <f t="shared" si="0"/>
        <v>56606</v>
      </c>
      <c r="K13" s="66">
        <v>69028</v>
      </c>
      <c r="L13" s="67">
        <v>24926</v>
      </c>
      <c r="M13" s="83">
        <f t="shared" si="1"/>
        <v>93954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127371</v>
      </c>
      <c r="I14" s="67">
        <v>14952355</v>
      </c>
      <c r="J14" s="83">
        <f t="shared" si="0"/>
        <v>15079726</v>
      </c>
      <c r="K14" s="66">
        <v>43658</v>
      </c>
      <c r="L14" s="67">
        <v>41294525</v>
      </c>
      <c r="M14" s="83">
        <f t="shared" si="1"/>
        <v>41338183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72204</v>
      </c>
      <c r="I28" s="94">
        <f>I29+I30+I31</f>
        <v>211957</v>
      </c>
      <c r="J28" s="82">
        <f t="shared" si="0"/>
        <v>284161</v>
      </c>
      <c r="K28" s="93">
        <f>K29+K30+K31</f>
        <v>95217</v>
      </c>
      <c r="L28" s="94">
        <f>L29+L30+L31</f>
        <v>143170</v>
      </c>
      <c r="M28" s="82">
        <f t="shared" si="1"/>
        <v>238387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41556</v>
      </c>
      <c r="I29" s="67">
        <v>177416</v>
      </c>
      <c r="J29" s="83">
        <f t="shared" si="0"/>
        <v>218972</v>
      </c>
      <c r="K29" s="66">
        <v>95217</v>
      </c>
      <c r="L29" s="67">
        <v>143170</v>
      </c>
      <c r="M29" s="83">
        <f t="shared" si="1"/>
        <v>238387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30648</v>
      </c>
      <c r="I31" s="67">
        <v>34541</v>
      </c>
      <c r="J31" s="83">
        <f t="shared" si="0"/>
        <v>65189</v>
      </c>
      <c r="K31" s="66">
        <v>0</v>
      </c>
      <c r="L31" s="67">
        <v>0</v>
      </c>
      <c r="M31" s="83">
        <f t="shared" si="1"/>
        <v>0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199119</v>
      </c>
      <c r="I35" s="64">
        <v>10381</v>
      </c>
      <c r="J35" s="82">
        <f t="shared" si="0"/>
        <v>209500</v>
      </c>
      <c r="K35" s="63">
        <v>106735</v>
      </c>
      <c r="L35" s="64">
        <v>5539</v>
      </c>
      <c r="M35" s="82">
        <f t="shared" si="1"/>
        <v>112274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112389</v>
      </c>
      <c r="I37" s="64">
        <v>107222</v>
      </c>
      <c r="J37" s="82">
        <f t="shared" si="0"/>
        <v>219611</v>
      </c>
      <c r="K37" s="63">
        <v>97933</v>
      </c>
      <c r="L37" s="64">
        <v>63043</v>
      </c>
      <c r="M37" s="82">
        <f t="shared" si="1"/>
        <v>160976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1687045</v>
      </c>
      <c r="I38" s="94">
        <f>I39+I40+I41+I42</f>
        <v>210271</v>
      </c>
      <c r="J38" s="82">
        <f t="shared" si="0"/>
        <v>1897316</v>
      </c>
      <c r="K38" s="93">
        <f>K39+K40+K41+K42</f>
        <v>465898</v>
      </c>
      <c r="L38" s="94">
        <f>L39+L40+L41+L42</f>
        <v>150103</v>
      </c>
      <c r="M38" s="82">
        <f t="shared" si="1"/>
        <v>616001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609406</v>
      </c>
      <c r="I40" s="67">
        <v>210271</v>
      </c>
      <c r="J40" s="83">
        <f t="shared" si="0"/>
        <v>819677</v>
      </c>
      <c r="K40" s="66">
        <v>465898</v>
      </c>
      <c r="L40" s="67">
        <v>150103</v>
      </c>
      <c r="M40" s="83">
        <f t="shared" si="1"/>
        <v>616001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1077639</v>
      </c>
      <c r="I41" s="67"/>
      <c r="J41" s="83">
        <f t="shared" si="0"/>
        <v>1077639</v>
      </c>
      <c r="K41" s="66"/>
      <c r="L41" s="67"/>
      <c r="M41" s="83">
        <f t="shared" si="1"/>
        <v>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149523</v>
      </c>
      <c r="I43" s="64">
        <v>31715</v>
      </c>
      <c r="J43" s="82">
        <f t="shared" si="0"/>
        <v>181238</v>
      </c>
      <c r="K43" s="63">
        <v>44031</v>
      </c>
      <c r="L43" s="64">
        <v>119505</v>
      </c>
      <c r="M43" s="82">
        <f t="shared" si="1"/>
        <v>163536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25921399</v>
      </c>
      <c r="I44" s="94">
        <f>I45+I48+I52+I53+I54+I55</f>
        <v>0</v>
      </c>
      <c r="J44" s="82">
        <f t="shared" si="0"/>
        <v>25921399</v>
      </c>
      <c r="K44" s="93">
        <f>K45+K48+K52+K53+K54+K55</f>
        <v>24822419</v>
      </c>
      <c r="L44" s="94">
        <f>L45+L48+L52+L53+L54+L55</f>
        <v>0</v>
      </c>
      <c r="M44" s="82">
        <f t="shared" si="1"/>
        <v>24822419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25405730</v>
      </c>
      <c r="I45" s="98">
        <f>I46+I47</f>
        <v>0</v>
      </c>
      <c r="J45" s="83">
        <f t="shared" si="0"/>
        <v>25405730</v>
      </c>
      <c r="K45" s="97">
        <f>K46+K47</f>
        <v>25405730</v>
      </c>
      <c r="L45" s="98">
        <f>L46+L47</f>
        <v>0</v>
      </c>
      <c r="M45" s="83">
        <f t="shared" si="1"/>
        <v>25405730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29000000</v>
      </c>
      <c r="I46" s="73"/>
      <c r="J46" s="83">
        <f t="shared" si="0"/>
        <v>29000000</v>
      </c>
      <c r="K46" s="72">
        <v>29000000</v>
      </c>
      <c r="L46" s="73"/>
      <c r="M46" s="83">
        <f t="shared" si="1"/>
        <v>29000000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-3594270</v>
      </c>
      <c r="I47" s="71"/>
      <c r="J47" s="83">
        <f t="shared" si="0"/>
        <v>-3594270</v>
      </c>
      <c r="K47" s="70">
        <v>-3594270</v>
      </c>
      <c r="L47" s="71"/>
      <c r="M47" s="83">
        <f t="shared" si="1"/>
        <v>-3594270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336480</v>
      </c>
      <c r="I48" s="98">
        <f>I49+I50+I51</f>
        <v>0</v>
      </c>
      <c r="J48" s="83">
        <f t="shared" si="0"/>
        <v>336480</v>
      </c>
      <c r="K48" s="97">
        <f>K49+K50+K51</f>
        <v>226582</v>
      </c>
      <c r="L48" s="98">
        <f>L49+L50+L51</f>
        <v>0</v>
      </c>
      <c r="M48" s="83">
        <f t="shared" si="1"/>
        <v>226582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336480</v>
      </c>
      <c r="I49" s="75"/>
      <c r="J49" s="83">
        <f t="shared" si="0"/>
        <v>336480</v>
      </c>
      <c r="K49" s="74">
        <v>226582</v>
      </c>
      <c r="L49" s="75"/>
      <c r="M49" s="83">
        <f t="shared" si="1"/>
        <v>226582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49904</v>
      </c>
      <c r="I54" s="67"/>
      <c r="J54" s="83">
        <f t="shared" si="0"/>
        <v>49904</v>
      </c>
      <c r="K54" s="66">
        <v>49904</v>
      </c>
      <c r="L54" s="67"/>
      <c r="M54" s="83">
        <f t="shared" si="1"/>
        <v>49904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129285</v>
      </c>
      <c r="I55" s="98">
        <f>I56+I57</f>
        <v>0</v>
      </c>
      <c r="J55" s="83">
        <f t="shared" si="0"/>
        <v>129285</v>
      </c>
      <c r="K55" s="97">
        <f>K56+K57</f>
        <v>-859797</v>
      </c>
      <c r="L55" s="98">
        <f>L56+L57</f>
        <v>0</v>
      </c>
      <c r="M55" s="83">
        <f t="shared" si="1"/>
        <v>-859797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129285</v>
      </c>
      <c r="I57" s="77"/>
      <c r="J57" s="83">
        <f t="shared" si="0"/>
        <v>129285</v>
      </c>
      <c r="K57" s="76">
        <v>-859797</v>
      </c>
      <c r="L57" s="77"/>
      <c r="M57" s="83">
        <f t="shared" si="1"/>
        <v>-859797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4532270</v>
      </c>
      <c r="I58" s="94">
        <f>I59+I60</f>
        <v>0</v>
      </c>
      <c r="J58" s="82">
        <f>H58+I58</f>
        <v>4532270</v>
      </c>
      <c r="K58" s="93">
        <f>K59+K60</f>
        <v>1098980</v>
      </c>
      <c r="L58" s="94">
        <f>L59+L60</f>
        <v>0</v>
      </c>
      <c r="M58" s="82">
        <f>K58+L58</f>
        <v>1098980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4532270</v>
      </c>
      <c r="I59" s="67"/>
      <c r="J59" s="83">
        <f>H59+I59</f>
        <v>4532270</v>
      </c>
      <c r="K59" s="66">
        <v>1098980</v>
      </c>
      <c r="L59" s="67"/>
      <c r="M59" s="83">
        <f>K59+L59</f>
        <v>1098980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39648349</v>
      </c>
      <c r="I62" s="100">
        <f>I58+I44+I43+I38+I37+I36+I35+I32+I28+I24+I23+I17+I16+I9</f>
        <v>259299445</v>
      </c>
      <c r="J62" s="89">
        <f>H62+I62</f>
        <v>298947794</v>
      </c>
      <c r="K62" s="99">
        <f>K58+K44+K43+K38+K37+K36+K35+K32+K28+K24+K17+K16+K9+K23</f>
        <v>39227324</v>
      </c>
      <c r="L62" s="100">
        <f>L58+L44+L43+L38+L37+L36+L35+L32+L28+L24+L23+L17+L16+L9</f>
        <v>171210602</v>
      </c>
      <c r="M62" s="89">
        <f>K62+L62</f>
        <v>210437926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315000</v>
      </c>
      <c r="I66" s="80">
        <v>862829</v>
      </c>
      <c r="J66" s="90">
        <f>H66+I66</f>
        <v>1177829</v>
      </c>
      <c r="K66" s="79">
        <v>201200</v>
      </c>
      <c r="L66" s="80">
        <v>662618</v>
      </c>
      <c r="M66" s="90">
        <f>K66+L66</f>
        <v>863818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1621250</v>
      </c>
      <c r="I67" s="80"/>
      <c r="J67" s="90">
        <f>H67+I67</f>
        <v>1621250</v>
      </c>
      <c r="K67" s="79">
        <v>1514000</v>
      </c>
      <c r="L67" s="80"/>
      <c r="M67" s="90">
        <f>K67+L67</f>
        <v>1514000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14072001</v>
      </c>
      <c r="I69" s="81">
        <v>102213456</v>
      </c>
      <c r="J69" s="91">
        <f>H69+I69</f>
        <v>116285457</v>
      </c>
      <c r="K69" s="79">
        <v>11014639</v>
      </c>
      <c r="L69" s="81">
        <v>118239029</v>
      </c>
      <c r="M69" s="91">
        <f>K69+L69</f>
        <v>129253668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16008251</v>
      </c>
      <c r="I70" s="100">
        <f>I66+I67+I68+I69</f>
        <v>103076285</v>
      </c>
      <c r="J70" s="92">
        <f>H70+I70</f>
        <v>119084536</v>
      </c>
      <c r="K70" s="99">
        <f>K66+K67+K68+K69</f>
        <v>12729839</v>
      </c>
      <c r="L70" s="100">
        <f>L66+L67+L68+L69</f>
        <v>118901647</v>
      </c>
      <c r="M70" s="89">
        <f>K70+L70</f>
        <v>131631486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horizontalCentered="1"/>
  <pageMargins left="0" right="0" top="0.984251968503937" bottom="0" header="0.5118110236220472" footer="0.5118110236220472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O33" sqref="O33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KIBRIS FAİSAL İSLAM BANKASI LİMİTED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(31/12/2018)</v>
      </c>
      <c r="I8" s="218" t="str">
        <f>Aktifler!L7</f>
        <v>(31/12/2017)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10708558</v>
      </c>
      <c r="I10" s="56">
        <f>I11+I19+I20+I25+I28</f>
        <v>5916094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6059297</v>
      </c>
      <c r="I11" s="57">
        <f>I12+I15+I18</f>
        <v>4249253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4311137</v>
      </c>
      <c r="I12" s="58">
        <f>I13+I14</f>
        <v>2912251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1176763</v>
      </c>
      <c r="I13" s="18">
        <v>844157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3134374</v>
      </c>
      <c r="I14" s="18">
        <v>2068094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1707958</v>
      </c>
      <c r="I15" s="58">
        <f>I16+I17</f>
        <v>1311709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632650</v>
      </c>
      <c r="I16" s="18">
        <v>583017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1075308</v>
      </c>
      <c r="I17" s="18">
        <v>728692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40202</v>
      </c>
      <c r="I18" s="17">
        <v>25293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100451</v>
      </c>
      <c r="I19" s="16">
        <v>38658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3229752</v>
      </c>
      <c r="I20" s="57">
        <f>I21+I22+I23+I24</f>
        <v>1312423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434835</v>
      </c>
      <c r="I21" s="19">
        <v>163038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1350319</v>
      </c>
      <c r="I22" s="19">
        <v>528058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1444598</v>
      </c>
      <c r="I23" s="19">
        <v>621327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1315791</v>
      </c>
      <c r="I25" s="57">
        <f>I26+I27</f>
        <v>315253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110667</v>
      </c>
      <c r="I26" s="19">
        <v>74056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1205124</v>
      </c>
      <c r="I27" s="19">
        <v>241197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3267</v>
      </c>
      <c r="I28" s="16">
        <v>507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1562999</v>
      </c>
      <c r="I30" s="56">
        <f>I31+I37+I44+I45+I50+I51</f>
        <v>1647157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823738</v>
      </c>
      <c r="I31" s="57">
        <f>I32+I33+I34+I35+I36</f>
        <v>992822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785973</v>
      </c>
      <c r="I32" s="19">
        <v>934127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37765</v>
      </c>
      <c r="I33" s="19">
        <v>58610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/>
      <c r="I34" s="19"/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0</v>
      </c>
      <c r="I35" s="19">
        <v>85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/>
      <c r="I36" s="19"/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739261</v>
      </c>
      <c r="I37" s="57">
        <f>I38+I39+I40+I41+I42+I43</f>
        <v>654335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725424</v>
      </c>
      <c r="I38" s="19">
        <v>645572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12947</v>
      </c>
      <c r="I40" s="19">
        <v>8207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890</v>
      </c>
      <c r="I41" s="19">
        <v>556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/>
      <c r="I42" s="19"/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0</v>
      </c>
      <c r="I45" s="57">
        <f>I46+I47+I48+I49</f>
        <v>0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9145559</v>
      </c>
      <c r="I53" s="60">
        <f>I10-I30</f>
        <v>4268937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6900202</v>
      </c>
      <c r="I55" s="56">
        <f>I56+I60+I61+I62+I63+I64</f>
        <v>2748501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617952</v>
      </c>
      <c r="I56" s="57">
        <f>I57+I58+I59</f>
        <v>537666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309036</v>
      </c>
      <c r="I57" s="19">
        <v>256780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20403</v>
      </c>
      <c r="I58" s="19">
        <v>25945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288513</v>
      </c>
      <c r="I59" s="19">
        <v>254941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3829014</v>
      </c>
      <c r="I61" s="16">
        <v>454746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2453236</v>
      </c>
      <c r="I64" s="16">
        <v>1756089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10005964</v>
      </c>
      <c r="I66" s="56">
        <f>I67+I71+I72+I73+I74+I75+I76+I77+I78+I79+I80+I81</f>
        <v>5573721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107663</v>
      </c>
      <c r="I67" s="57">
        <f>I68+I69+I70</f>
        <v>90851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107663</v>
      </c>
      <c r="I70" s="19">
        <v>90851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3430481</v>
      </c>
      <c r="I72" s="16">
        <v>241486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2840739</v>
      </c>
      <c r="I73" s="16">
        <v>2495396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1156986</v>
      </c>
      <c r="I75" s="16">
        <v>1015221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216226</v>
      </c>
      <c r="I76" s="16">
        <v>247814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30029</v>
      </c>
      <c r="I77" s="16">
        <v>110595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273712</v>
      </c>
      <c r="I79" s="16">
        <v>229185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446893</v>
      </c>
      <c r="I80" s="16">
        <v>101675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1503235</v>
      </c>
      <c r="I81" s="16">
        <v>1041498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-3105762</v>
      </c>
      <c r="I83" s="59">
        <f>I55-I66</f>
        <v>-2825220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6039797</v>
      </c>
      <c r="I85" s="22">
        <f>I53+I83</f>
        <v>1443717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1507527</v>
      </c>
      <c r="I87" s="15">
        <v>344737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4532270</v>
      </c>
      <c r="I89" s="59">
        <f>I85-I87</f>
        <v>1098980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2018-01-17T08:37:16Z</cp:lastPrinted>
  <dcterms:created xsi:type="dcterms:W3CDTF">1998-01-12T17:06:50Z</dcterms:created>
  <dcterms:modified xsi:type="dcterms:W3CDTF">2019-05-27T07:25:51Z</dcterms:modified>
  <cp:category/>
  <cp:version/>
  <cp:contentType/>
  <cp:contentStatus/>
</cp:coreProperties>
</file>