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535" activeTab="2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<sst xmlns="http://schemas.openxmlformats.org/spreadsheetml/2006/main" count="375" uniqueCount="232">
  <si>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</si>
  <si>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</si>
  <si>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</si>
  <si>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</si>
  <si>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</si>
  <si>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</si>
  <si>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</si>
  <si>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</si>
  <si>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</si>
  <si>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</si>
  <si>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</si>
  <si>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</si>
  <si>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</si>
  <si>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</si>
  <si>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</si>
  <si>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</si>
  <si>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</si>
  <si>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</si>
  <si>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</si>
  <si>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</si>
  <si>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</si>
  <si>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</si>
  <si>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</si>
  <si>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</si>
  <si>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</si>
  <si>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</si>
  <si>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</si>
  <si>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</si>
  <si>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</si>
  <si>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</si>
  <si>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</si>
  <si>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</si>
  <si>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</si>
  <si>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</si>
  <si>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</si>
  <si>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</si>
  <si>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</si>
  <si>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</si>
  <si>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</si>
  <si>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</si>
  <si>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</si>
  <si>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</si>
  <si>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</si>
  <si>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</si>
  <si>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</si>
  <si>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</si>
  <si>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</si>
  <si>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</si>
  <si>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</si>
  <si>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</si>
  <si>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</si>
  <si>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</si>
  <si>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</si>
  <si>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</si>
  <si>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</si>
  <si>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</si>
  <si>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</si>
  <si>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</si>
  <si>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</si>
  <si>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</si>
  <si>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</si>
  <si>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</si>
  <si>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</si>
  <si>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</si>
  <si>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</si>
  <si>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</si>
  <si>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</si>
  <si>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</si>
  <si>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</si>
  <si>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</si>
  <si>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</si>
  <si>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</si>
  <si>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</si>
  <si>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</si>
  <si>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</si>
  <si>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</si>
  <si>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</si>
  <si>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</si>
  <si>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</si>
  <si>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</si>
  <si>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</si>
  <si>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</si>
  <si>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</si>
  <si>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</si>
  <si>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</si>
  <si>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</si>
  <si>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</si>
  <si>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</si>
  <si>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</si>
  <si>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</si>
  <si>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</si>
  <si>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</si>
  <si>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</si>
  <si>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</si>
  <si>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</si>
  <si>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</si>
  <si>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</si>
  <si>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</si>
  <si>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</si>
  <si>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</si>
  <si>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</si>
  <si>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</si>
  <si>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</si>
  <si>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</si>
  <si>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</si>
  <si>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</si>
  <si>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</si>
  <si>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</si>
  <si>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</si>
  <si>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</si>
  <si>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</si>
  <si>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</si>
  <si>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</si>
  <si>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</si>
  <si>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</si>
  <si>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</si>
  <si>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</si>
  <si>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</si>
  <si>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</si>
  <si>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</si>
  <si>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</si>
  <si>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</si>
  <si>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</si>
  <si>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</si>
  <si>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</si>
  <si>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</si>
  <si>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</si>
  <si>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</si>
  <si>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</si>
  <si>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</si>
  <si>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</si>
  <si>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</si>
  <si>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</si>
  <si>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</si>
  <si>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</si>
  <si>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</si>
  <si>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</si>
  <si>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</si>
  <si>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</si>
  <si>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</si>
  <si>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</si>
  <si>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</si>
  <si>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</si>
  <si>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</si>
  <si>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</si>
  <si>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</si>
  <si>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</si>
  <si>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</si>
  <si>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</si>
  <si>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</si>
  <si>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</si>
  <si>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</si>
  <si>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</si>
  <si>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</si>
  <si>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</si>
  <si>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</si>
  <si>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</si>
  <si>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</si>
  <si>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</si>
  <si>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</si>
  <si>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</si>
  <si>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</si>
  <si>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</si>
  <si>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</si>
  <si>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</si>
  <si>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</si>
  <si>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</si>
  <si>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</si>
  <si>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</si>
  <si>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</si>
  <si>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</si>
  <si>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</si>
  <si>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</si>
  <si>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</si>
  <si>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</si>
  <si>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</si>
  <si>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</si>
  <si>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</si>
  <si>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</si>
  <si>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</si>
  <si>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</si>
  <si>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</si>
  <si>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</si>
  <si>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</si>
  <si>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</si>
  <si>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</si>
  <si>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</si>
  <si>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</si>
  <si>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</si>
  <si>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</si>
  <si>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</si>
  <si>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</si>
  <si>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</si>
  <si>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</si>
  <si>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</si>
  <si>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</si>
  <si>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</si>
  <si>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</si>
  <si>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</si>
  <si>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</si>
  <si>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</si>
  <si>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</si>
  <si>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</si>
  <si>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</si>
  <si>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</si>
  <si>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</si>
  <si>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</si>
  <si>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</si>
  <si>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</si>
  <si>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</si>
  <si>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</si>
  <si>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</si>
  <si>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</si>
  <si>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</si>
  <si>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</si>
  <si>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</si>
  <si>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</si>
  <si>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</si>
  <si>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</si>
  <si>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</si>
  <si>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</si>
  <si>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</si>
  <si>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</si>
  <si>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</si>
  <si>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</si>
  <si>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</si>
  <si>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</si>
  <si>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</si>
  <si>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</si>
  <si>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(31/12/2015)</t>
  </si>
  <si>
    <t>KIBRIS FAİSAL İSLAM BANKASI LİMİTED</t>
  </si>
  <si>
    <t>(31/12/2016)</t>
  </si>
</sst>
</file>

<file path=xl/styles.xml><?xml version="1.0" encoding="utf-8"?>
<styleSheet xmlns="http://schemas.openxmlformats.org/spreadsheetml/2006/main">
  <numFmts count="4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90" zoomScaleNormal="90" zoomScalePageLayoutView="0" workbookViewId="0" topLeftCell="A1">
      <selection activeCell="I8" sqref="I8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230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231</v>
      </c>
      <c r="J7" s="151"/>
      <c r="K7" s="151"/>
      <c r="L7" s="217" t="s">
        <v>229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240622</v>
      </c>
      <c r="I9" s="209">
        <f>I10+I11+I12</f>
        <v>453958</v>
      </c>
      <c r="J9" s="202">
        <f aca="true" t="shared" si="0" ref="J9:J14">H9+I9</f>
        <v>694580</v>
      </c>
      <c r="K9" s="208">
        <f>K10+K11+K12</f>
        <v>509206</v>
      </c>
      <c r="L9" s="209">
        <f>L10+L11+L12</f>
        <v>638420</v>
      </c>
      <c r="M9" s="202">
        <f aca="true" t="shared" si="1" ref="M9:M14">K9+L9</f>
        <v>1147626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240622</v>
      </c>
      <c r="I10" s="158"/>
      <c r="J10" s="203">
        <f t="shared" si="0"/>
        <v>240622</v>
      </c>
      <c r="K10" s="157">
        <v>509206</v>
      </c>
      <c r="L10" s="158"/>
      <c r="M10" s="203">
        <f t="shared" si="1"/>
        <v>509206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453958</v>
      </c>
      <c r="J11" s="203">
        <f t="shared" si="0"/>
        <v>453958</v>
      </c>
      <c r="K11" s="157"/>
      <c r="L11" s="158">
        <v>638420</v>
      </c>
      <c r="M11" s="203">
        <f t="shared" si="1"/>
        <v>638420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/>
      <c r="J12" s="203">
        <f t="shared" si="0"/>
        <v>0</v>
      </c>
      <c r="K12" s="157"/>
      <c r="L12" s="158"/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2609584</v>
      </c>
      <c r="I13" s="209">
        <f>I14+I15</f>
        <v>15936108</v>
      </c>
      <c r="J13" s="202">
        <f t="shared" si="0"/>
        <v>18545692</v>
      </c>
      <c r="K13" s="208">
        <f>K14+K15</f>
        <v>4382993</v>
      </c>
      <c r="L13" s="209">
        <f>L14+L15</f>
        <v>27976448</v>
      </c>
      <c r="M13" s="202">
        <f t="shared" si="1"/>
        <v>32359441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1307211</v>
      </c>
      <c r="I14" s="158">
        <v>5491935</v>
      </c>
      <c r="J14" s="203">
        <f t="shared" si="0"/>
        <v>6799146</v>
      </c>
      <c r="K14" s="157">
        <v>695377</v>
      </c>
      <c r="L14" s="158">
        <v>25453487</v>
      </c>
      <c r="M14" s="203">
        <f t="shared" si="1"/>
        <v>26148864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1302373</v>
      </c>
      <c r="I15" s="211">
        <f>I16+I17+I18</f>
        <v>10444173</v>
      </c>
      <c r="J15" s="203">
        <f>H15+I15</f>
        <v>11746546</v>
      </c>
      <c r="K15" s="213">
        <f>K16+K17+K18</f>
        <v>3687616</v>
      </c>
      <c r="L15" s="211">
        <f>L16+L17+L18</f>
        <v>2522961</v>
      </c>
      <c r="M15" s="203">
        <f>K15+L15</f>
        <v>6210577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682</v>
      </c>
      <c r="I16" s="160">
        <v>7095751</v>
      </c>
      <c r="J16" s="204">
        <f aca="true" t="shared" si="2" ref="J16:J58">H16+I16</f>
        <v>7096433</v>
      </c>
      <c r="K16" s="159">
        <v>1482</v>
      </c>
      <c r="L16" s="160">
        <v>14728</v>
      </c>
      <c r="M16" s="204">
        <f aca="true" t="shared" si="3" ref="M16:M58">K16+L16</f>
        <v>16210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1301691</v>
      </c>
      <c r="I17" s="160">
        <v>3348422</v>
      </c>
      <c r="J17" s="204">
        <f t="shared" si="2"/>
        <v>4650113</v>
      </c>
      <c r="K17" s="159">
        <v>3686134</v>
      </c>
      <c r="L17" s="160">
        <v>2508233</v>
      </c>
      <c r="M17" s="205">
        <f t="shared" si="3"/>
        <v>6194367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2029997</v>
      </c>
      <c r="I19" s="209">
        <f>I20+I21+I22+I23</f>
        <v>706369</v>
      </c>
      <c r="J19" s="202">
        <f t="shared" si="2"/>
        <v>2736366</v>
      </c>
      <c r="K19" s="208">
        <f>K20+K21+K22+K23</f>
        <v>3274638</v>
      </c>
      <c r="L19" s="209">
        <f>L20+L21+L22+L23</f>
        <v>624398</v>
      </c>
      <c r="M19" s="202">
        <f t="shared" si="3"/>
        <v>3899036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2029997</v>
      </c>
      <c r="I23" s="158">
        <v>706369</v>
      </c>
      <c r="J23" s="203">
        <f t="shared" si="2"/>
        <v>2736366</v>
      </c>
      <c r="K23" s="157">
        <v>3274638</v>
      </c>
      <c r="L23" s="158">
        <v>624398</v>
      </c>
      <c r="M23" s="203">
        <f t="shared" si="3"/>
        <v>3899036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16396444</v>
      </c>
      <c r="I24" s="209">
        <f>I25+I26</f>
        <v>15230382</v>
      </c>
      <c r="J24" s="202">
        <f t="shared" si="2"/>
        <v>31626826</v>
      </c>
      <c r="K24" s="208">
        <f>K25+K26</f>
        <v>15856835</v>
      </c>
      <c r="L24" s="209">
        <f>L25+L26</f>
        <v>14447513</v>
      </c>
      <c r="M24" s="202">
        <f t="shared" si="3"/>
        <v>30304348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5614659</v>
      </c>
      <c r="I25" s="158">
        <v>4844805</v>
      </c>
      <c r="J25" s="203">
        <f t="shared" si="2"/>
        <v>10459464</v>
      </c>
      <c r="K25" s="157">
        <v>6809049</v>
      </c>
      <c r="L25" s="158">
        <v>4990222</v>
      </c>
      <c r="M25" s="203">
        <f t="shared" si="3"/>
        <v>11799271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10781785</v>
      </c>
      <c r="I26" s="158">
        <v>10385577</v>
      </c>
      <c r="J26" s="203">
        <f t="shared" si="2"/>
        <v>21167362</v>
      </c>
      <c r="K26" s="157">
        <v>9047786</v>
      </c>
      <c r="L26" s="158">
        <v>9457291</v>
      </c>
      <c r="M26" s="203">
        <f t="shared" si="3"/>
        <v>18505077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1844721</v>
      </c>
      <c r="I27" s="209">
        <f>I28+I31+I34</f>
        <v>0</v>
      </c>
      <c r="J27" s="202">
        <f t="shared" si="2"/>
        <v>1844721</v>
      </c>
      <c r="K27" s="208">
        <f>K28+K31+K34</f>
        <v>265004</v>
      </c>
      <c r="L27" s="209">
        <f>L28+L31+L34</f>
        <v>864159</v>
      </c>
      <c r="M27" s="202">
        <f t="shared" si="3"/>
        <v>1129163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250820</v>
      </c>
      <c r="I28" s="211">
        <f>I29+I30</f>
        <v>0</v>
      </c>
      <c r="J28" s="203">
        <f t="shared" si="2"/>
        <v>250820</v>
      </c>
      <c r="K28" s="210">
        <f>K29+K30</f>
        <v>175872</v>
      </c>
      <c r="L28" s="211">
        <f>L29+L30</f>
        <v>168250</v>
      </c>
      <c r="M28" s="203">
        <f t="shared" si="3"/>
        <v>344122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314184</v>
      </c>
      <c r="I29" s="161"/>
      <c r="J29" s="203">
        <f t="shared" si="2"/>
        <v>314184</v>
      </c>
      <c r="K29" s="147">
        <v>222376</v>
      </c>
      <c r="L29" s="161">
        <v>189249</v>
      </c>
      <c r="M29" s="203">
        <f t="shared" si="3"/>
        <v>411625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-63364</v>
      </c>
      <c r="I30" s="163"/>
      <c r="J30" s="203">
        <f t="shared" si="2"/>
        <v>-63364</v>
      </c>
      <c r="K30" s="162">
        <v>-46504</v>
      </c>
      <c r="L30" s="163">
        <v>-20999</v>
      </c>
      <c r="M30" s="203">
        <f t="shared" si="3"/>
        <v>-67503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962229</v>
      </c>
      <c r="I31" s="211">
        <f>I32+I33</f>
        <v>0</v>
      </c>
      <c r="J31" s="203">
        <f t="shared" si="2"/>
        <v>962229</v>
      </c>
      <c r="K31" s="212">
        <f>K32+K33</f>
        <v>89104</v>
      </c>
      <c r="L31" s="211">
        <f>L32+L33</f>
        <v>616185</v>
      </c>
      <c r="M31" s="203">
        <f t="shared" si="3"/>
        <v>705289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1170136</v>
      </c>
      <c r="I32" s="161"/>
      <c r="J32" s="203">
        <f t="shared" si="2"/>
        <v>1170136</v>
      </c>
      <c r="K32" s="147">
        <v>93051</v>
      </c>
      <c r="L32" s="161">
        <v>641373</v>
      </c>
      <c r="M32" s="203">
        <f t="shared" si="3"/>
        <v>734424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-207907</v>
      </c>
      <c r="I33" s="163"/>
      <c r="J33" s="203">
        <f t="shared" si="2"/>
        <v>-207907</v>
      </c>
      <c r="K33" s="162">
        <v>-3947</v>
      </c>
      <c r="L33" s="163">
        <v>-25188</v>
      </c>
      <c r="M33" s="203">
        <f t="shared" si="3"/>
        <v>-29135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631672</v>
      </c>
      <c r="I34" s="211">
        <f>I35+I36</f>
        <v>0</v>
      </c>
      <c r="J34" s="203">
        <f t="shared" si="2"/>
        <v>631672</v>
      </c>
      <c r="K34" s="210">
        <f>K35+K36</f>
        <v>28</v>
      </c>
      <c r="L34" s="211">
        <f>L35+L36</f>
        <v>79724</v>
      </c>
      <c r="M34" s="203">
        <f t="shared" si="3"/>
        <v>79752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1034298</v>
      </c>
      <c r="I35" s="161"/>
      <c r="J35" s="203">
        <f t="shared" si="2"/>
        <v>1034298</v>
      </c>
      <c r="K35" s="147">
        <v>220766</v>
      </c>
      <c r="L35" s="161">
        <v>98121</v>
      </c>
      <c r="M35" s="203">
        <f t="shared" si="3"/>
        <v>318887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-402626</v>
      </c>
      <c r="I36" s="163"/>
      <c r="J36" s="203">
        <f t="shared" si="2"/>
        <v>-402626</v>
      </c>
      <c r="K36" s="162">
        <v>-220738</v>
      </c>
      <c r="L36" s="163">
        <v>-18397</v>
      </c>
      <c r="M36" s="203">
        <f t="shared" si="3"/>
        <v>-239135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38421</v>
      </c>
      <c r="I37" s="209">
        <f>I38+I39+I40</f>
        <v>75038</v>
      </c>
      <c r="J37" s="202">
        <f t="shared" si="2"/>
        <v>113459</v>
      </c>
      <c r="K37" s="208">
        <f>K38+K39+K40</f>
        <v>39042</v>
      </c>
      <c r="L37" s="209">
        <f>L38+L39+L40</f>
        <v>1109828</v>
      </c>
      <c r="M37" s="202">
        <f t="shared" si="3"/>
        <v>1148870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13414</v>
      </c>
      <c r="I38" s="158">
        <v>49450</v>
      </c>
      <c r="J38" s="203">
        <f t="shared" si="2"/>
        <v>62864</v>
      </c>
      <c r="K38" s="157">
        <v>13007</v>
      </c>
      <c r="L38" s="158">
        <v>25807</v>
      </c>
      <c r="M38" s="203">
        <f t="shared" si="3"/>
        <v>38814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25007</v>
      </c>
      <c r="I39" s="158">
        <v>1018</v>
      </c>
      <c r="J39" s="203">
        <f t="shared" si="2"/>
        <v>26025</v>
      </c>
      <c r="K39" s="157">
        <v>11878</v>
      </c>
      <c r="L39" s="158">
        <v>927</v>
      </c>
      <c r="M39" s="203">
        <f t="shared" si="3"/>
        <v>12805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0</v>
      </c>
      <c r="I40" s="158">
        <v>24570</v>
      </c>
      <c r="J40" s="203">
        <f t="shared" si="2"/>
        <v>24570</v>
      </c>
      <c r="K40" s="157">
        <v>14157</v>
      </c>
      <c r="L40" s="158">
        <v>1083094</v>
      </c>
      <c r="M40" s="203">
        <f t="shared" si="3"/>
        <v>1097251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1014545</v>
      </c>
      <c r="I44" s="155">
        <v>2684104</v>
      </c>
      <c r="J44" s="202">
        <f t="shared" si="2"/>
        <v>3698649</v>
      </c>
      <c r="K44" s="154">
        <v>1143142</v>
      </c>
      <c r="L44" s="155">
        <v>4379362</v>
      </c>
      <c r="M44" s="202">
        <f t="shared" si="3"/>
        <v>5522504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114112</v>
      </c>
      <c r="I45" s="155">
        <v>1242130</v>
      </c>
      <c r="J45" s="202">
        <f t="shared" si="2"/>
        <v>1356242</v>
      </c>
      <c r="K45" s="154">
        <v>79426</v>
      </c>
      <c r="L45" s="155">
        <v>1022737</v>
      </c>
      <c r="M45" s="202">
        <f t="shared" si="3"/>
        <v>1102163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2721056</v>
      </c>
      <c r="I49" s="209">
        <f>I50+I51</f>
        <v>0</v>
      </c>
      <c r="J49" s="202">
        <f t="shared" si="2"/>
        <v>2721056</v>
      </c>
      <c r="K49" s="208">
        <f>K50+K51</f>
        <v>2721056</v>
      </c>
      <c r="L49" s="209">
        <f>L50+L51</f>
        <v>0</v>
      </c>
      <c r="M49" s="202">
        <f t="shared" si="3"/>
        <v>2721056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2721056</v>
      </c>
      <c r="I50" s="158"/>
      <c r="J50" s="203">
        <f t="shared" si="2"/>
        <v>2721056</v>
      </c>
      <c r="K50" s="157">
        <v>2721056</v>
      </c>
      <c r="L50" s="158"/>
      <c r="M50" s="203">
        <f t="shared" si="3"/>
        <v>2721056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791304</v>
      </c>
      <c r="I55" s="209">
        <f>I56+I57</f>
        <v>0</v>
      </c>
      <c r="J55" s="202">
        <f t="shared" si="2"/>
        <v>791304</v>
      </c>
      <c r="K55" s="208">
        <f>K56+K57</f>
        <v>995067</v>
      </c>
      <c r="L55" s="209">
        <f>L56+L57</f>
        <v>0</v>
      </c>
      <c r="M55" s="202">
        <f t="shared" si="3"/>
        <v>995067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1537866</v>
      </c>
      <c r="I56" s="158"/>
      <c r="J56" s="203">
        <f t="shared" si="2"/>
        <v>1537866</v>
      </c>
      <c r="K56" s="157">
        <v>1520776</v>
      </c>
      <c r="L56" s="158"/>
      <c r="M56" s="203">
        <f t="shared" si="3"/>
        <v>1520776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-746562</v>
      </c>
      <c r="I57" s="158"/>
      <c r="J57" s="203">
        <f t="shared" si="2"/>
        <v>-746562</v>
      </c>
      <c r="K57" s="157">
        <v>-525709</v>
      </c>
      <c r="L57" s="158"/>
      <c r="M57" s="203">
        <f t="shared" si="3"/>
        <v>-525709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379372</v>
      </c>
      <c r="I58" s="155">
        <v>6442</v>
      </c>
      <c r="J58" s="202">
        <f t="shared" si="2"/>
        <v>385814</v>
      </c>
      <c r="K58" s="154">
        <v>502067</v>
      </c>
      <c r="L58" s="155">
        <v>21074</v>
      </c>
      <c r="M58" s="202">
        <f t="shared" si="3"/>
        <v>523141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28180178</v>
      </c>
      <c r="I60" s="215">
        <f>I58+I55+I52+I49+I46+I45+I44+I41+I37+I27+I24+I19+I13+I9</f>
        <v>36334531</v>
      </c>
      <c r="J60" s="207">
        <f>H60+I60</f>
        <v>64514709</v>
      </c>
      <c r="K60" s="214">
        <f>K58+K55+K52+K49+K46+K45+K44+K41+K37+K27+K24+K19+K13+K9</f>
        <v>29768476</v>
      </c>
      <c r="L60" s="215">
        <f>L58+L55+L52+L49+L46+L45+L44+L41+L37+L27+L24+L19+L13+L9</f>
        <v>51083939</v>
      </c>
      <c r="M60" s="207">
        <f>K60+L60</f>
        <v>80852415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I23" sqref="I23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KIBRIS FAİSAL İSLAM BANKASI LİMİTED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(31/12/2016)</v>
      </c>
      <c r="J7" s="133"/>
      <c r="K7" s="110"/>
      <c r="L7" s="218" t="str">
        <f>Aktifler!L7</f>
        <v>(31/12/2015)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12158518</v>
      </c>
      <c r="I9" s="94">
        <f>I10+I11+I12+I13+I14+I15</f>
        <v>35789829</v>
      </c>
      <c r="J9" s="82">
        <f aca="true" t="shared" si="0" ref="J9:J57">H9+I9</f>
        <v>47948347</v>
      </c>
      <c r="K9" s="93">
        <f>K10+K11+K12+K13+K14+K15</f>
        <v>14546688</v>
      </c>
      <c r="L9" s="94">
        <f>L10+L11+L12+L13+L14+L15</f>
        <v>48645431</v>
      </c>
      <c r="M9" s="82">
        <f aca="true" t="shared" si="1" ref="M9:M57">K9+L9</f>
        <v>63192119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11143458</v>
      </c>
      <c r="I10" s="67">
        <v>24750495</v>
      </c>
      <c r="J10" s="83">
        <f t="shared" si="0"/>
        <v>35893953</v>
      </c>
      <c r="K10" s="66">
        <v>13656614</v>
      </c>
      <c r="L10" s="67">
        <v>21937340</v>
      </c>
      <c r="M10" s="83">
        <f t="shared" si="1"/>
        <v>35593954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35486</v>
      </c>
      <c r="I11" s="67"/>
      <c r="J11" s="83">
        <f t="shared" si="0"/>
        <v>35486</v>
      </c>
      <c r="K11" s="66">
        <v>87031</v>
      </c>
      <c r="L11" s="67"/>
      <c r="M11" s="83">
        <f t="shared" si="1"/>
        <v>87031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798255</v>
      </c>
      <c r="I12" s="67">
        <v>7322794</v>
      </c>
      <c r="J12" s="83">
        <f t="shared" si="0"/>
        <v>8121049</v>
      </c>
      <c r="K12" s="66">
        <v>644231</v>
      </c>
      <c r="L12" s="67">
        <v>23206094</v>
      </c>
      <c r="M12" s="83">
        <f t="shared" si="1"/>
        <v>23850325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155166</v>
      </c>
      <c r="I13" s="67">
        <v>42915</v>
      </c>
      <c r="J13" s="83">
        <f t="shared" si="0"/>
        <v>198081</v>
      </c>
      <c r="K13" s="66">
        <v>122852</v>
      </c>
      <c r="L13" s="67">
        <v>34278</v>
      </c>
      <c r="M13" s="83">
        <f t="shared" si="1"/>
        <v>157130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26153</v>
      </c>
      <c r="I14" s="67">
        <v>3673625</v>
      </c>
      <c r="J14" s="83">
        <f t="shared" si="0"/>
        <v>3699778</v>
      </c>
      <c r="K14" s="66">
        <v>35960</v>
      </c>
      <c r="L14" s="67">
        <v>3467719</v>
      </c>
      <c r="M14" s="83">
        <f t="shared" si="1"/>
        <v>3503679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0</v>
      </c>
      <c r="I17" s="96">
        <f>I18+I19</f>
        <v>0</v>
      </c>
      <c r="J17" s="85">
        <f t="shared" si="0"/>
        <v>0</v>
      </c>
      <c r="K17" s="95">
        <f>K18+K19</f>
        <v>0</v>
      </c>
      <c r="L17" s="96">
        <f>L18+L19</f>
        <v>0</v>
      </c>
      <c r="M17" s="85">
        <f t="shared" si="1"/>
        <v>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/>
      <c r="J18" s="83">
        <f t="shared" si="0"/>
        <v>0</v>
      </c>
      <c r="K18" s="66"/>
      <c r="L18" s="67"/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/>
      <c r="I21" s="71"/>
      <c r="J21" s="87">
        <f t="shared" si="0"/>
        <v>0</v>
      </c>
      <c r="K21" s="70"/>
      <c r="L21" s="71"/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87619</v>
      </c>
      <c r="I28" s="94">
        <f>I29+I30+I31</f>
        <v>93396</v>
      </c>
      <c r="J28" s="82">
        <f t="shared" si="0"/>
        <v>181015</v>
      </c>
      <c r="K28" s="93">
        <f>K29+K30+K31</f>
        <v>160683</v>
      </c>
      <c r="L28" s="94">
        <f>L29+L30+L31</f>
        <v>1234521</v>
      </c>
      <c r="M28" s="82">
        <f t="shared" si="1"/>
        <v>1395204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72055</v>
      </c>
      <c r="I29" s="67">
        <v>59007</v>
      </c>
      <c r="J29" s="83">
        <f t="shared" si="0"/>
        <v>131062</v>
      </c>
      <c r="K29" s="66">
        <v>130683</v>
      </c>
      <c r="L29" s="67">
        <v>103171</v>
      </c>
      <c r="M29" s="83">
        <f t="shared" si="1"/>
        <v>233854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/>
      <c r="I30" s="67"/>
      <c r="J30" s="83">
        <f t="shared" si="0"/>
        <v>0</v>
      </c>
      <c r="K30" s="66"/>
      <c r="L30" s="67"/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15564</v>
      </c>
      <c r="I31" s="67">
        <v>34389</v>
      </c>
      <c r="J31" s="83">
        <f t="shared" si="0"/>
        <v>49953</v>
      </c>
      <c r="K31" s="66">
        <v>30000</v>
      </c>
      <c r="L31" s="67">
        <v>1131350</v>
      </c>
      <c r="M31" s="83">
        <f t="shared" si="1"/>
        <v>1161350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142029</v>
      </c>
      <c r="I35" s="64">
        <v>10767</v>
      </c>
      <c r="J35" s="82">
        <f t="shared" si="0"/>
        <v>152796</v>
      </c>
      <c r="K35" s="63">
        <v>131254</v>
      </c>
      <c r="L35" s="64">
        <v>13260</v>
      </c>
      <c r="M35" s="82">
        <f t="shared" si="1"/>
        <v>144514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84557</v>
      </c>
      <c r="I37" s="64">
        <v>42235</v>
      </c>
      <c r="J37" s="82">
        <f t="shared" si="0"/>
        <v>126792</v>
      </c>
      <c r="K37" s="63">
        <v>62824</v>
      </c>
      <c r="L37" s="64">
        <v>6920</v>
      </c>
      <c r="M37" s="82">
        <f t="shared" si="1"/>
        <v>69744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235957</v>
      </c>
      <c r="I38" s="94">
        <f>I39+I40+I41+I42</f>
        <v>148463</v>
      </c>
      <c r="J38" s="82">
        <f t="shared" si="0"/>
        <v>384420</v>
      </c>
      <c r="K38" s="93">
        <f>K39+K40+K41+K42</f>
        <v>202008</v>
      </c>
      <c r="L38" s="94">
        <f>L39+L40+L41+L42</f>
        <v>173375</v>
      </c>
      <c r="M38" s="82">
        <f t="shared" si="1"/>
        <v>375383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235957</v>
      </c>
      <c r="I40" s="67">
        <v>148463</v>
      </c>
      <c r="J40" s="83">
        <f t="shared" si="0"/>
        <v>384420</v>
      </c>
      <c r="K40" s="66">
        <v>202008</v>
      </c>
      <c r="L40" s="67">
        <v>173375</v>
      </c>
      <c r="M40" s="83">
        <f t="shared" si="1"/>
        <v>375383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/>
      <c r="I41" s="67"/>
      <c r="J41" s="83">
        <f t="shared" si="0"/>
        <v>0</v>
      </c>
      <c r="K41" s="66"/>
      <c r="L41" s="67"/>
      <c r="M41" s="83">
        <f t="shared" si="1"/>
        <v>0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/>
      <c r="I42" s="67"/>
      <c r="J42" s="83">
        <f t="shared" si="0"/>
        <v>0</v>
      </c>
      <c r="K42" s="66"/>
      <c r="L42" s="67"/>
      <c r="M42" s="83">
        <f t="shared" si="1"/>
        <v>0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53492</v>
      </c>
      <c r="I43" s="64">
        <v>30229</v>
      </c>
      <c r="J43" s="82">
        <f t="shared" si="0"/>
        <v>83721</v>
      </c>
      <c r="K43" s="63">
        <v>50007</v>
      </c>
      <c r="L43" s="64">
        <v>113829</v>
      </c>
      <c r="M43" s="82">
        <f t="shared" si="1"/>
        <v>163836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15511614</v>
      </c>
      <c r="I44" s="94">
        <f>I45+I48+I52+I53+I54+I55</f>
        <v>0</v>
      </c>
      <c r="J44" s="82">
        <f t="shared" si="0"/>
        <v>15511614</v>
      </c>
      <c r="K44" s="93">
        <f>K45+K48+K52+K53+K54+K55</f>
        <v>15338925</v>
      </c>
      <c r="L44" s="94">
        <f>L45+L48+L52+L53+L54+L55</f>
        <v>0</v>
      </c>
      <c r="M44" s="82">
        <f t="shared" si="1"/>
        <v>15338925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16220930</v>
      </c>
      <c r="I45" s="98">
        <f>I46+I47</f>
        <v>0</v>
      </c>
      <c r="J45" s="83">
        <f t="shared" si="0"/>
        <v>16220930</v>
      </c>
      <c r="K45" s="97">
        <f>K46+K47</f>
        <v>16220930</v>
      </c>
      <c r="L45" s="98">
        <f>L46+L47</f>
        <v>0</v>
      </c>
      <c r="M45" s="83">
        <f t="shared" si="1"/>
        <v>16220930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17000000</v>
      </c>
      <c r="I46" s="73"/>
      <c r="J46" s="83">
        <f t="shared" si="0"/>
        <v>17000000</v>
      </c>
      <c r="K46" s="72">
        <v>17000000</v>
      </c>
      <c r="L46" s="73"/>
      <c r="M46" s="83">
        <f t="shared" si="1"/>
        <v>17000000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-779070</v>
      </c>
      <c r="I47" s="71"/>
      <c r="J47" s="83">
        <f t="shared" si="0"/>
        <v>-779070</v>
      </c>
      <c r="K47" s="70">
        <v>-779070</v>
      </c>
      <c r="L47" s="71"/>
      <c r="M47" s="83">
        <f t="shared" si="1"/>
        <v>-779070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213981</v>
      </c>
      <c r="I48" s="98">
        <f>I49+I50+I51</f>
        <v>0</v>
      </c>
      <c r="J48" s="83">
        <f t="shared" si="0"/>
        <v>213981</v>
      </c>
      <c r="K48" s="97">
        <f>K49+K50+K51</f>
        <v>196712</v>
      </c>
      <c r="L48" s="98">
        <f>L49+L50+L51</f>
        <v>0</v>
      </c>
      <c r="M48" s="83">
        <f t="shared" si="1"/>
        <v>196712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213981</v>
      </c>
      <c r="I49" s="75"/>
      <c r="J49" s="83">
        <f t="shared" si="0"/>
        <v>213981</v>
      </c>
      <c r="K49" s="74">
        <v>196712</v>
      </c>
      <c r="L49" s="75"/>
      <c r="M49" s="83">
        <f t="shared" si="1"/>
        <v>196712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/>
      <c r="I52" s="67"/>
      <c r="J52" s="83">
        <f t="shared" si="0"/>
        <v>0</v>
      </c>
      <c r="K52" s="66"/>
      <c r="L52" s="67"/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>
        <v>49904</v>
      </c>
      <c r="I54" s="67"/>
      <c r="J54" s="83">
        <f t="shared" si="0"/>
        <v>49904</v>
      </c>
      <c r="K54" s="66">
        <v>49904</v>
      </c>
      <c r="L54" s="67"/>
      <c r="M54" s="83">
        <f t="shared" si="1"/>
        <v>49904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-973201</v>
      </c>
      <c r="I55" s="98">
        <f>I56+I57</f>
        <v>0</v>
      </c>
      <c r="J55" s="83">
        <f t="shared" si="0"/>
        <v>-973201</v>
      </c>
      <c r="K55" s="97">
        <f>K56+K57</f>
        <v>-1128621</v>
      </c>
      <c r="L55" s="98">
        <f>L56+L57</f>
        <v>0</v>
      </c>
      <c r="M55" s="83">
        <f t="shared" si="1"/>
        <v>-1128621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>
        <v>-973201</v>
      </c>
      <c r="I57" s="77"/>
      <c r="J57" s="83">
        <f t="shared" si="0"/>
        <v>-973201</v>
      </c>
      <c r="K57" s="76">
        <v>-1128621</v>
      </c>
      <c r="L57" s="77"/>
      <c r="M57" s="83">
        <f t="shared" si="1"/>
        <v>-1128621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126004</v>
      </c>
      <c r="I58" s="94">
        <f>I59+I60</f>
        <v>0</v>
      </c>
      <c r="J58" s="82">
        <f>H58+I58</f>
        <v>126004</v>
      </c>
      <c r="K58" s="93">
        <f>K59+K60</f>
        <v>172690</v>
      </c>
      <c r="L58" s="94">
        <f>L59+L60</f>
        <v>0</v>
      </c>
      <c r="M58" s="82">
        <f>K58+L58</f>
        <v>172690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126004</v>
      </c>
      <c r="I59" s="67"/>
      <c r="J59" s="83">
        <f>H59+I59</f>
        <v>126004</v>
      </c>
      <c r="K59" s="66">
        <v>172690</v>
      </c>
      <c r="L59" s="67"/>
      <c r="M59" s="83">
        <f>K59+L59</f>
        <v>172690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/>
      <c r="I60" s="67"/>
      <c r="J60" s="83">
        <f>H60+I60</f>
        <v>0</v>
      </c>
      <c r="K60" s="66"/>
      <c r="L60" s="67"/>
      <c r="M60" s="83">
        <f>K60+L60</f>
        <v>0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28399790</v>
      </c>
      <c r="I62" s="100">
        <f>I58+I44+I43+I38+I37+I36+I35+I32+I28+I24+I23+I17+I16+I9</f>
        <v>36114919</v>
      </c>
      <c r="J62" s="89">
        <f>H62+I62</f>
        <v>64514709</v>
      </c>
      <c r="K62" s="99">
        <f>K58+K44+K43+K38+K37+K36+K35+K32+K28+K24+K17+K16+K9+K23</f>
        <v>30665079</v>
      </c>
      <c r="L62" s="100">
        <f>L58+L44+L43+L38+L37+L36+L35+L32+L28+L24+L23+L17+L16+L9</f>
        <v>50187336</v>
      </c>
      <c r="M62" s="89">
        <f>K62+L62</f>
        <v>80852415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226000</v>
      </c>
      <c r="I66" s="80">
        <v>522478</v>
      </c>
      <c r="J66" s="90">
        <f>H66+I66</f>
        <v>748478</v>
      </c>
      <c r="K66" s="79">
        <v>202225</v>
      </c>
      <c r="L66" s="80">
        <v>304776</v>
      </c>
      <c r="M66" s="90">
        <f>K66+L66</f>
        <v>507001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1581154</v>
      </c>
      <c r="I67" s="80"/>
      <c r="J67" s="90">
        <f>H67+I67</f>
        <v>1581154</v>
      </c>
      <c r="K67" s="79">
        <v>5387549</v>
      </c>
      <c r="L67" s="80"/>
      <c r="M67" s="90">
        <f>K67+L67</f>
        <v>5387549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/>
      <c r="I68" s="80"/>
      <c r="J68" s="90">
        <f>H68+I68</f>
        <v>0</v>
      </c>
      <c r="K68" s="79"/>
      <c r="L68" s="80"/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8307480</v>
      </c>
      <c r="I69" s="81">
        <v>60839810</v>
      </c>
      <c r="J69" s="91">
        <f>H69+I69</f>
        <v>69147290</v>
      </c>
      <c r="K69" s="79">
        <v>4984881</v>
      </c>
      <c r="L69" s="81">
        <v>50810323</v>
      </c>
      <c r="M69" s="91">
        <f>K69+L69</f>
        <v>55795204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10114634</v>
      </c>
      <c r="I70" s="100">
        <f>I66+I67+I68+I69</f>
        <v>61362288</v>
      </c>
      <c r="J70" s="92">
        <f>H70+I70</f>
        <v>71476922</v>
      </c>
      <c r="K70" s="99">
        <f>K66+K67+K68+K69</f>
        <v>10574655</v>
      </c>
      <c r="L70" s="100">
        <f>L66+L67+L68+L69</f>
        <v>51115099</v>
      </c>
      <c r="M70" s="89">
        <f>K70+L70</f>
        <v>61689754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="75" zoomScaleNormal="75" zoomScalePageLayoutView="0" workbookViewId="0" topLeftCell="A1">
      <selection activeCell="H85" sqref="H85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KIBRIS FAİSAL İSLAM BANKASI LİMİTED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(31/12/2016)</v>
      </c>
      <c r="I8" s="218" t="str">
        <f>Aktifler!L7</f>
        <v>(31/12/2015)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4918306</v>
      </c>
      <c r="I10" s="56">
        <f>I11+I19+I20+I25+I28</f>
        <v>4470001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4222440</v>
      </c>
      <c r="I11" s="57">
        <f>I12+I15+I18</f>
        <v>3259842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2914549</v>
      </c>
      <c r="I12" s="58">
        <f>I13+I14</f>
        <v>1764158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1039959</v>
      </c>
      <c r="I13" s="18">
        <v>693822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1874590</v>
      </c>
      <c r="I14" s="18">
        <v>1070336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1264708</v>
      </c>
      <c r="I15" s="58">
        <f>I16+I17</f>
        <v>1148505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510327</v>
      </c>
      <c r="I16" s="18">
        <v>550766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754381</v>
      </c>
      <c r="I17" s="18">
        <v>597739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43183</v>
      </c>
      <c r="I18" s="17">
        <v>347179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39803</v>
      </c>
      <c r="I19" s="16">
        <v>40792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398386</v>
      </c>
      <c r="I20" s="57">
        <f>I21+I22+I23+I24</f>
        <v>757830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72317</v>
      </c>
      <c r="I21" s="19">
        <v>92910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41298</v>
      </c>
      <c r="I22" s="19">
        <v>100639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284771</v>
      </c>
      <c r="I23" s="19">
        <v>564281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/>
      <c r="I24" s="19"/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257677</v>
      </c>
      <c r="I25" s="57">
        <f>I26+I27</f>
        <v>411537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33206</v>
      </c>
      <c r="I26" s="19">
        <v>12433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224471</v>
      </c>
      <c r="I27" s="19">
        <v>399104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/>
      <c r="I28" s="16"/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1875035</v>
      </c>
      <c r="I30" s="56">
        <f>I31+I37+I44+I45+I50+I51</f>
        <v>1642996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1182426</v>
      </c>
      <c r="I31" s="57">
        <f>I32+I33+I34+I35+I36</f>
        <v>1061445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1131503</v>
      </c>
      <c r="I32" s="19">
        <v>1040014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50759</v>
      </c>
      <c r="I33" s="19">
        <v>21237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/>
      <c r="I34" s="19"/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164</v>
      </c>
      <c r="I35" s="19">
        <v>194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/>
      <c r="I36" s="19"/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692609</v>
      </c>
      <c r="I37" s="57">
        <f>I38+I39+I40+I41+I42+I43</f>
        <v>581551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684004</v>
      </c>
      <c r="I38" s="19">
        <v>578597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/>
      <c r="I39" s="19"/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8106</v>
      </c>
      <c r="I40" s="19">
        <v>2548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499</v>
      </c>
      <c r="I41" s="19">
        <v>406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/>
      <c r="I42" s="19"/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/>
      <c r="I43" s="19"/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/>
      <c r="I44" s="16"/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0</v>
      </c>
      <c r="I45" s="57">
        <f>I46+I47+I48+I49</f>
        <v>0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/>
      <c r="I46" s="19"/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/>
      <c r="I47" s="19"/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/>
      <c r="I48" s="19"/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/>
      <c r="I49" s="19"/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/>
      <c r="I51" s="16"/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3043271</v>
      </c>
      <c r="I53" s="60">
        <f>I10-I30</f>
        <v>2827005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3025658</v>
      </c>
      <c r="I55" s="56">
        <f>I56+I60+I61+I62+I63+I64</f>
        <v>3006306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671650</v>
      </c>
      <c r="I56" s="57">
        <f>I57+I58+I59</f>
        <v>1238832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171349</v>
      </c>
      <c r="I57" s="19">
        <v>547234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23180</v>
      </c>
      <c r="I58" s="19">
        <v>6223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477121</v>
      </c>
      <c r="I59" s="19">
        <v>685375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/>
      <c r="I60" s="16"/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505931</v>
      </c>
      <c r="I61" s="16">
        <v>1355714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/>
      <c r="I62" s="16"/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>
        <v>1000066</v>
      </c>
      <c r="I63" s="16"/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848011</v>
      </c>
      <c r="I64" s="16">
        <v>411760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5873799</v>
      </c>
      <c r="I66" s="56">
        <f>I67+I71+I72+I73+I74+I75+I76+I77+I78+I79+I80+I81</f>
        <v>5660621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57502</v>
      </c>
      <c r="I67" s="57">
        <f>I68+I69+I70</f>
        <v>116461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/>
      <c r="I68" s="19"/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57502</v>
      </c>
      <c r="I70" s="19">
        <v>116461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/>
      <c r="I71" s="16"/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463644</v>
      </c>
      <c r="I72" s="16">
        <v>572598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2572610</v>
      </c>
      <c r="I73" s="16">
        <v>2303053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/>
      <c r="I74" s="16"/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878475</v>
      </c>
      <c r="I75" s="16">
        <v>434686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249253</v>
      </c>
      <c r="I76" s="16">
        <v>246579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17606</v>
      </c>
      <c r="I77" s="16">
        <v>33377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392399</v>
      </c>
      <c r="I79" s="16">
        <v>116438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96046</v>
      </c>
      <c r="I80" s="16">
        <v>171960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1146264</v>
      </c>
      <c r="I81" s="16">
        <v>1665469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-2848141</v>
      </c>
      <c r="I83" s="59">
        <f>I55-I66</f>
        <v>-2654315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195130</v>
      </c>
      <c r="I85" s="22">
        <f>I53+I83</f>
        <v>172690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69126</v>
      </c>
      <c r="I87" s="15"/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126004</v>
      </c>
      <c r="I89" s="59">
        <f>I85-I87</f>
        <v>172690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Rasiha Maslakçı</cp:lastModifiedBy>
  <cp:lastPrinted>2016-08-29T09:00:40Z</cp:lastPrinted>
  <dcterms:created xsi:type="dcterms:W3CDTF">1998-01-12T17:06:50Z</dcterms:created>
  <dcterms:modified xsi:type="dcterms:W3CDTF">2017-04-28T11:31:00Z</dcterms:modified>
  <cp:category/>
  <cp:version/>
  <cp:contentType/>
  <cp:contentStatus/>
</cp:coreProperties>
</file>