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9435" windowHeight="484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<sst xmlns="http://schemas.openxmlformats.org/spreadsheetml/2006/main" count="375" uniqueCount="232">
  <si>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</si>
  <si>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</si>
  <si>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</si>
  <si>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</si>
  <si>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</si>
  <si>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</si>
  <si>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</si>
  <si>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</si>
  <si>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</si>
  <si>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</si>
  <si>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</si>
  <si>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</si>
  <si>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</si>
  <si>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</si>
  <si>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</si>
  <si>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</si>
  <si>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</si>
  <si>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</si>
  <si>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</si>
  <si>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</si>
  <si>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</si>
  <si>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</si>
  <si>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</si>
  <si>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</si>
  <si>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</si>
  <si>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</si>
  <si>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</si>
  <si>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</si>
  <si>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</si>
  <si>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</si>
  <si>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</si>
  <si>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</si>
  <si>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</si>
  <si>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</si>
  <si>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</si>
  <si>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</si>
  <si>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</si>
  <si>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</si>
  <si>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</si>
  <si>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</si>
  <si>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</si>
  <si>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</si>
  <si>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</si>
  <si>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</si>
  <si>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</si>
  <si>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</si>
  <si>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</si>
  <si>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</si>
  <si>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</si>
  <si>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</si>
  <si>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</si>
  <si>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</si>
  <si>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</si>
  <si>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</si>
  <si>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</si>
  <si>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</si>
  <si>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</si>
  <si>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</si>
  <si>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</si>
  <si>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</si>
  <si>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</si>
  <si>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</si>
  <si>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</si>
  <si>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</si>
  <si>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</si>
  <si>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</si>
  <si>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</si>
  <si>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</si>
  <si>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</si>
  <si>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</si>
  <si>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</si>
  <si>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</si>
  <si>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</si>
  <si>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</si>
  <si>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</si>
  <si>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</si>
  <si>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</si>
  <si>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</si>
  <si>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</si>
  <si>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</si>
  <si>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</si>
  <si>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</si>
  <si>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</si>
  <si>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</si>
  <si>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</si>
  <si>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</si>
  <si>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</si>
  <si>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</si>
  <si>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</si>
  <si>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</si>
  <si>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</si>
  <si>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</si>
  <si>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</si>
  <si>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</si>
  <si>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</si>
  <si>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</si>
  <si>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</si>
  <si>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</si>
  <si>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</si>
  <si>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</si>
  <si>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</si>
  <si>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</si>
  <si>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</si>
  <si>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</si>
  <si>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</si>
  <si>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</si>
  <si>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</si>
  <si>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</si>
  <si>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</si>
  <si>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</si>
  <si>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</si>
  <si>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</si>
  <si>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</si>
  <si>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</si>
  <si>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</si>
  <si>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</si>
  <si>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</si>
  <si>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</si>
  <si>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</si>
  <si>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</si>
  <si>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</si>
  <si>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</si>
  <si>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</si>
  <si>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</si>
  <si>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</si>
  <si>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</si>
  <si>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</si>
  <si>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</si>
  <si>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</si>
  <si>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</si>
  <si>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</si>
  <si>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</si>
  <si>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</si>
  <si>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</si>
  <si>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</si>
  <si>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</si>
  <si>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</si>
  <si>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</si>
  <si>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</si>
  <si>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</si>
  <si>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</si>
  <si>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</si>
  <si>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</si>
  <si>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</si>
  <si>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</si>
  <si>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</si>
  <si>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</si>
  <si>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</si>
  <si>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</si>
  <si>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</si>
  <si>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</si>
  <si>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</si>
  <si>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</si>
  <si>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</si>
  <si>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</si>
  <si>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</si>
  <si>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</si>
  <si>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</si>
  <si>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</si>
  <si>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</si>
  <si>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</si>
  <si>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</si>
  <si>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</si>
  <si>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</si>
  <si>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</si>
  <si>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</si>
  <si>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</si>
  <si>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</si>
  <si>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</si>
  <si>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</si>
  <si>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</si>
  <si>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</si>
  <si>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</si>
  <si>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</si>
  <si>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</si>
  <si>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</si>
  <si>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</si>
  <si>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</si>
  <si>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</si>
  <si>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</si>
  <si>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</si>
  <si>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</si>
  <si>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</si>
  <si>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</si>
  <si>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</si>
  <si>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</si>
  <si>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</si>
  <si>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</si>
  <si>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</si>
  <si>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</si>
  <si>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</si>
  <si>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</si>
  <si>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</si>
  <si>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</si>
  <si>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</si>
  <si>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</si>
  <si>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</si>
  <si>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</si>
  <si>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</si>
  <si>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</si>
  <si>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</si>
  <si>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</si>
  <si>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</si>
  <si>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</si>
  <si>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</si>
  <si>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</si>
  <si>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</si>
  <si>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</si>
  <si>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</si>
  <si>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</si>
  <si>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</si>
  <si>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</si>
  <si>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</si>
  <si>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</si>
  <si>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</si>
  <si>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</si>
  <si>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</si>
  <si>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</si>
  <si>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</si>
  <si>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</si>
  <si>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</si>
  <si>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</si>
  <si>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</si>
  <si>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</si>
  <si>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</si>
  <si>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</si>
  <si>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</si>
  <si>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</si>
  <si>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</si>
  <si>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(31/12/2014)</t>
  </si>
  <si>
    <t>(31/12/2013)</t>
  </si>
  <si>
    <t>TC ZİRAAT BANKASI A.Ş. - KKTC ŞUBELERİ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</si>
</sst>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b/>
      <sz val="12"/>
      <name val="Times New Roman TUR"/>
      <family val="0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0" fillId="33" borderId="0" xfId="0" applyFont="1" applyFill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right"/>
      <protection locked="0"/>
    </xf>
    <xf numFmtId="193" fontId="10" fillId="34" borderId="11" xfId="0" applyNumberFormat="1" applyFont="1" applyFill="1" applyBorder="1" applyAlignment="1" applyProtection="1">
      <alignment/>
      <protection locked="0"/>
    </xf>
    <xf numFmtId="193" fontId="11" fillId="34" borderId="11" xfId="0" applyNumberFormat="1" applyFont="1" applyFill="1" applyBorder="1" applyAlignment="1" applyProtection="1">
      <alignment horizontal="right"/>
      <protection locked="0"/>
    </xf>
    <xf numFmtId="0" fontId="10" fillId="34" borderId="12" xfId="0" applyFont="1" applyFill="1" applyBorder="1" applyAlignment="1" applyProtection="1">
      <alignment/>
      <protection locked="0"/>
    </xf>
    <xf numFmtId="193" fontId="10" fillId="33" borderId="11" xfId="0" applyNumberFormat="1" applyFont="1" applyFill="1" applyBorder="1" applyAlignment="1" applyProtection="1">
      <alignment/>
      <protection locked="0"/>
    </xf>
    <xf numFmtId="0" fontId="10" fillId="33" borderId="12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/>
      <protection locked="0"/>
    </xf>
    <xf numFmtId="193" fontId="11" fillId="33" borderId="0" xfId="0" applyNumberFormat="1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193" fontId="10" fillId="33" borderId="14" xfId="0" applyNumberFormat="1" applyFont="1" applyFill="1" applyBorder="1" applyAlignment="1" applyProtection="1">
      <alignment horizontal="center"/>
      <protection locked="0"/>
    </xf>
    <xf numFmtId="193" fontId="11" fillId="33" borderId="15" xfId="0" applyNumberFormat="1" applyFont="1" applyFill="1" applyBorder="1" applyAlignment="1" applyProtection="1">
      <alignment/>
      <protection locked="0"/>
    </xf>
    <xf numFmtId="193" fontId="11" fillId="33" borderId="16" xfId="0" applyNumberFormat="1" applyFont="1" applyFill="1" applyBorder="1" applyAlignment="1" applyProtection="1">
      <alignment/>
      <protection locked="0"/>
    </xf>
    <xf numFmtId="193" fontId="11" fillId="33" borderId="17" xfId="0" applyNumberFormat="1" applyFont="1" applyFill="1" applyBorder="1" applyAlignment="1" applyProtection="1">
      <alignment/>
      <protection locked="0"/>
    </xf>
    <xf numFmtId="193" fontId="10" fillId="33" borderId="18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10" fillId="33" borderId="19" xfId="0" applyNumberFormat="1" applyFont="1" applyFill="1" applyBorder="1" applyAlignment="1" applyProtection="1">
      <alignment/>
      <protection locked="0"/>
    </xf>
    <xf numFmtId="193" fontId="10" fillId="33" borderId="20" xfId="0" applyNumberFormat="1" applyFont="1" applyFill="1" applyBorder="1" applyAlignment="1" applyProtection="1">
      <alignment/>
      <protection locked="0"/>
    </xf>
    <xf numFmtId="193" fontId="11" fillId="33" borderId="21" xfId="0" applyNumberFormat="1" applyFont="1" applyFill="1" applyBorder="1" applyAlignment="1" applyProtection="1">
      <alignment/>
      <protection locked="0"/>
    </xf>
    <xf numFmtId="193" fontId="10" fillId="33" borderId="22" xfId="0" applyNumberFormat="1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193" fontId="10" fillId="34" borderId="24" xfId="0" applyNumberFormat="1" applyFont="1" applyFill="1" applyBorder="1" applyAlignment="1" applyProtection="1">
      <alignment/>
      <protection locked="0"/>
    </xf>
    <xf numFmtId="0" fontId="10" fillId="34" borderId="25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49" fontId="10" fillId="33" borderId="0" xfId="0" applyNumberFormat="1" applyFont="1" applyFill="1" applyAlignment="1" applyProtection="1">
      <alignment horizontal="center"/>
      <protection/>
    </xf>
    <xf numFmtId="0" fontId="11" fillId="34" borderId="26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/>
      <protection/>
    </xf>
    <xf numFmtId="49" fontId="10" fillId="34" borderId="11" xfId="0" applyNumberFormat="1" applyFont="1" applyFill="1" applyBorder="1" applyAlignment="1" applyProtection="1">
      <alignment horizontal="center"/>
      <protection/>
    </xf>
    <xf numFmtId="0" fontId="11" fillId="33" borderId="26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0" fontId="11" fillId="33" borderId="27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wrapText="1"/>
      <protection/>
    </xf>
    <xf numFmtId="49" fontId="11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49" fontId="10" fillId="33" borderId="14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1" fillId="33" borderId="27" xfId="0" applyFont="1" applyFill="1" applyBorder="1" applyAlignment="1" applyProtection="1" quotePrefix="1">
      <alignment horizontal="left"/>
      <protection/>
    </xf>
    <xf numFmtId="0" fontId="11" fillId="33" borderId="0" xfId="0" applyFont="1" applyFill="1" applyBorder="1" applyAlignment="1" applyProtection="1" quotePrefix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4" borderId="28" xfId="0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0" fontId="10" fillId="34" borderId="24" xfId="0" applyFont="1" applyFill="1" applyBorder="1" applyAlignment="1" applyProtection="1">
      <alignment/>
      <protection/>
    </xf>
    <xf numFmtId="49" fontId="10" fillId="34" borderId="24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left"/>
      <protection/>
    </xf>
    <xf numFmtId="193" fontId="11" fillId="33" borderId="15" xfId="0" applyNumberFormat="1" applyFont="1" applyFill="1" applyBorder="1" applyAlignment="1" applyProtection="1">
      <alignment/>
      <protection/>
    </xf>
    <xf numFmtId="193" fontId="11" fillId="33" borderId="16" xfId="0" applyNumberFormat="1" applyFont="1" applyFill="1" applyBorder="1" applyAlignment="1" applyProtection="1">
      <alignment/>
      <protection/>
    </xf>
    <xf numFmtId="193" fontId="11" fillId="33" borderId="17" xfId="0" applyNumberFormat="1" applyFont="1" applyFill="1" applyBorder="1" applyAlignment="1" applyProtection="1">
      <alignment/>
      <protection/>
    </xf>
    <xf numFmtId="193" fontId="11" fillId="33" borderId="21" xfId="0" applyNumberFormat="1" applyFont="1" applyFill="1" applyBorder="1" applyAlignment="1" applyProtection="1">
      <alignment/>
      <protection/>
    </xf>
    <xf numFmtId="193" fontId="11" fillId="33" borderId="29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 horizontal="center"/>
      <protection locked="0"/>
    </xf>
    <xf numFmtId="3" fontId="10" fillId="33" borderId="0" xfId="0" applyNumberFormat="1" applyFont="1" applyFill="1" applyAlignment="1" applyProtection="1">
      <alignment/>
      <protection locked="0"/>
    </xf>
    <xf numFmtId="193" fontId="11" fillId="33" borderId="30" xfId="0" applyNumberFormat="1" applyFont="1" applyFill="1" applyBorder="1" applyAlignment="1" applyProtection="1">
      <alignment/>
      <protection locked="0"/>
    </xf>
    <xf numFmtId="193" fontId="11" fillId="33" borderId="31" xfId="0" applyNumberFormat="1" applyFont="1" applyFill="1" applyBorder="1" applyAlignment="1" applyProtection="1">
      <alignment/>
      <protection locked="0"/>
    </xf>
    <xf numFmtId="193" fontId="11" fillId="33" borderId="0" xfId="0" applyNumberFormat="1" applyFont="1" applyFill="1" applyAlignment="1" applyProtection="1">
      <alignment/>
      <protection locked="0"/>
    </xf>
    <xf numFmtId="193" fontId="10" fillId="33" borderId="32" xfId="0" applyNumberFormat="1" applyFont="1" applyFill="1" applyBorder="1" applyAlignment="1" applyProtection="1">
      <alignment/>
      <protection locked="0"/>
    </xf>
    <xf numFmtId="193" fontId="10" fillId="33" borderId="33" xfId="0" applyNumberFormat="1" applyFont="1" applyFill="1" applyBorder="1" applyAlignment="1" applyProtection="1">
      <alignment/>
      <protection locked="0"/>
    </xf>
    <xf numFmtId="193" fontId="11" fillId="33" borderId="34" xfId="0" applyNumberFormat="1" applyFont="1" applyFill="1" applyBorder="1" applyAlignment="1" applyProtection="1">
      <alignment/>
      <protection locked="0"/>
    </xf>
    <xf numFmtId="193" fontId="11" fillId="33" borderId="35" xfId="0" applyNumberFormat="1" applyFont="1" applyFill="1" applyBorder="1" applyAlignment="1" applyProtection="1">
      <alignment/>
      <protection locked="0"/>
    </xf>
    <xf numFmtId="193" fontId="10" fillId="33" borderId="36" xfId="0" applyNumberFormat="1" applyFont="1" applyFill="1" applyBorder="1" applyAlignment="1" applyProtection="1">
      <alignment/>
      <protection locked="0"/>
    </xf>
    <xf numFmtId="193" fontId="10" fillId="33" borderId="37" xfId="0" applyNumberFormat="1" applyFont="1" applyFill="1" applyBorder="1" applyAlignment="1" applyProtection="1">
      <alignment/>
      <protection locked="0"/>
    </xf>
    <xf numFmtId="193" fontId="10" fillId="33" borderId="38" xfId="0" applyNumberFormat="1" applyFont="1" applyFill="1" applyBorder="1" applyAlignment="1" applyProtection="1">
      <alignment/>
      <protection locked="0"/>
    </xf>
    <xf numFmtId="193" fontId="10" fillId="33" borderId="39" xfId="0" applyNumberFormat="1" applyFont="1" applyFill="1" applyBorder="1" applyAlignment="1" applyProtection="1">
      <alignment/>
      <protection locked="0"/>
    </xf>
    <xf numFmtId="193" fontId="10" fillId="33" borderId="40" xfId="0" applyNumberFormat="1" applyFont="1" applyFill="1" applyBorder="1" applyAlignment="1" applyProtection="1">
      <alignment/>
      <protection locked="0"/>
    </xf>
    <xf numFmtId="193" fontId="10" fillId="33" borderId="41" xfId="0" applyNumberFormat="1" applyFont="1" applyFill="1" applyBorder="1" applyAlignment="1" applyProtection="1">
      <alignment/>
      <protection locked="0"/>
    </xf>
    <xf numFmtId="193" fontId="10" fillId="33" borderId="42" xfId="0" applyNumberFormat="1" applyFont="1" applyFill="1" applyBorder="1" applyAlignment="1" applyProtection="1">
      <alignment/>
      <protection locked="0"/>
    </xf>
    <xf numFmtId="193" fontId="10" fillId="33" borderId="43" xfId="0" applyNumberFormat="1" applyFont="1" applyFill="1" applyBorder="1" applyAlignment="1" applyProtection="1">
      <alignment/>
      <protection locked="0"/>
    </xf>
    <xf numFmtId="193" fontId="10" fillId="33" borderId="44" xfId="0" applyNumberFormat="1" applyFont="1" applyFill="1" applyBorder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45" xfId="0" applyNumberFormat="1" applyFont="1" applyFill="1" applyBorder="1" applyAlignment="1" applyProtection="1">
      <alignment/>
      <protection locked="0"/>
    </xf>
    <xf numFmtId="193" fontId="11" fillId="33" borderId="46" xfId="0" applyNumberFormat="1" applyFont="1" applyFill="1" applyBorder="1" applyAlignment="1" applyProtection="1">
      <alignment/>
      <protection/>
    </xf>
    <xf numFmtId="193" fontId="10" fillId="33" borderId="47" xfId="0" applyNumberFormat="1" applyFont="1" applyFill="1" applyBorder="1" applyAlignment="1" applyProtection="1">
      <alignment/>
      <protection/>
    </xf>
    <xf numFmtId="193" fontId="11" fillId="33" borderId="48" xfId="0" applyNumberFormat="1" applyFont="1" applyFill="1" applyBorder="1" applyAlignment="1" applyProtection="1">
      <alignment/>
      <protection/>
    </xf>
    <xf numFmtId="193" fontId="11" fillId="33" borderId="49" xfId="0" applyNumberFormat="1" applyFont="1" applyFill="1" applyBorder="1" applyAlignment="1" applyProtection="1">
      <alignment/>
      <protection/>
    </xf>
    <xf numFmtId="193" fontId="10" fillId="33" borderId="50" xfId="0" applyNumberFormat="1" applyFont="1" applyFill="1" applyBorder="1" applyAlignment="1" applyProtection="1">
      <alignment/>
      <protection/>
    </xf>
    <xf numFmtId="193" fontId="10" fillId="33" borderId="51" xfId="0" applyNumberFormat="1" applyFont="1" applyFill="1" applyBorder="1" applyAlignment="1" applyProtection="1">
      <alignment/>
      <protection/>
    </xf>
    <xf numFmtId="193" fontId="10" fillId="33" borderId="52" xfId="0" applyNumberFormat="1" applyFont="1" applyFill="1" applyBorder="1" applyAlignment="1" applyProtection="1">
      <alignment/>
      <protection/>
    </xf>
    <xf numFmtId="193" fontId="11" fillId="33" borderId="53" xfId="0" applyNumberFormat="1" applyFont="1" applyFill="1" applyBorder="1" applyAlignment="1" applyProtection="1">
      <alignment/>
      <protection/>
    </xf>
    <xf numFmtId="193" fontId="10" fillId="33" borderId="46" xfId="0" applyNumberFormat="1" applyFont="1" applyFill="1" applyBorder="1" applyAlignment="1" applyProtection="1">
      <alignment/>
      <protection/>
    </xf>
    <xf numFmtId="193" fontId="10" fillId="33" borderId="54" xfId="0" applyNumberFormat="1" applyFont="1" applyFill="1" applyBorder="1" applyAlignment="1" applyProtection="1">
      <alignment/>
      <protection/>
    </xf>
    <xf numFmtId="193" fontId="11" fillId="33" borderId="55" xfId="0" applyNumberFormat="1" applyFont="1" applyFill="1" applyBorder="1" applyAlignment="1" applyProtection="1">
      <alignment/>
      <protection/>
    </xf>
    <xf numFmtId="193" fontId="11" fillId="33" borderId="30" xfId="0" applyNumberFormat="1" applyFont="1" applyFill="1" applyBorder="1" applyAlignment="1" applyProtection="1">
      <alignment/>
      <protection/>
    </xf>
    <xf numFmtId="193" fontId="11" fillId="33" borderId="31" xfId="0" applyNumberFormat="1" applyFont="1" applyFill="1" applyBorder="1" applyAlignment="1" applyProtection="1">
      <alignment/>
      <protection/>
    </xf>
    <xf numFmtId="193" fontId="11" fillId="33" borderId="56" xfId="0" applyNumberFormat="1" applyFont="1" applyFill="1" applyBorder="1" applyAlignment="1" applyProtection="1">
      <alignment/>
      <protection/>
    </xf>
    <xf numFmtId="193" fontId="11" fillId="33" borderId="57" xfId="0" applyNumberFormat="1" applyFont="1" applyFill="1" applyBorder="1" applyAlignment="1" applyProtection="1">
      <alignment/>
      <protection/>
    </xf>
    <xf numFmtId="193" fontId="10" fillId="33" borderId="32" xfId="0" applyNumberFormat="1" applyFont="1" applyFill="1" applyBorder="1" applyAlignment="1" applyProtection="1">
      <alignment/>
      <protection/>
    </xf>
    <xf numFmtId="193" fontId="10" fillId="33" borderId="33" xfId="0" applyNumberFormat="1" applyFont="1" applyFill="1" applyBorder="1" applyAlignment="1" applyProtection="1">
      <alignment/>
      <protection/>
    </xf>
    <xf numFmtId="193" fontId="11" fillId="33" borderId="58" xfId="0" applyNumberFormat="1" applyFont="1" applyFill="1" applyBorder="1" applyAlignment="1" applyProtection="1">
      <alignment/>
      <protection/>
    </xf>
    <xf numFmtId="193" fontId="11" fillId="33" borderId="59" xfId="0" applyNumberFormat="1" applyFont="1" applyFill="1" applyBorder="1" applyAlignment="1" applyProtection="1">
      <alignment/>
      <protection/>
    </xf>
    <xf numFmtId="193" fontId="10" fillId="33" borderId="60" xfId="0" applyNumberFormat="1" applyFont="1" applyFill="1" applyBorder="1" applyAlignment="1" applyProtection="1">
      <alignment/>
      <protection/>
    </xf>
    <xf numFmtId="193" fontId="10" fillId="33" borderId="61" xfId="0" applyNumberFormat="1" applyFont="1" applyFill="1" applyBorder="1" applyAlignment="1" applyProtection="1">
      <alignment horizontal="left"/>
      <protection/>
    </xf>
    <xf numFmtId="193" fontId="10" fillId="33" borderId="61" xfId="0" applyNumberFormat="1" applyFont="1" applyFill="1" applyBorder="1" applyAlignment="1" applyProtection="1">
      <alignment/>
      <protection/>
    </xf>
    <xf numFmtId="193" fontId="10" fillId="33" borderId="62" xfId="0" applyNumberFormat="1" applyFont="1" applyFill="1" applyBorder="1" applyAlignment="1" applyProtection="1">
      <alignment/>
      <protection/>
    </xf>
    <xf numFmtId="193" fontId="10" fillId="33" borderId="62" xfId="0" applyNumberFormat="1" applyFont="1" applyFill="1" applyBorder="1" applyAlignment="1" applyProtection="1">
      <alignment horizontal="center"/>
      <protection/>
    </xf>
    <xf numFmtId="193" fontId="11" fillId="33" borderId="27" xfId="0" applyNumberFormat="1" applyFont="1" applyFill="1" applyBorder="1" applyAlignment="1" applyProtection="1">
      <alignment/>
      <protection/>
    </xf>
    <xf numFmtId="193" fontId="11" fillId="33" borderId="0" xfId="0" applyNumberFormat="1" applyFont="1" applyFill="1" applyBorder="1" applyAlignment="1" applyProtection="1">
      <alignment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11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11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center"/>
      <protection/>
    </xf>
    <xf numFmtId="193" fontId="10" fillId="33" borderId="63" xfId="0" applyNumberFormat="1" applyFont="1" applyFill="1" applyBorder="1" applyAlignment="1" applyProtection="1">
      <alignment/>
      <protection/>
    </xf>
    <xf numFmtId="193" fontId="11" fillId="33" borderId="64" xfId="0" applyNumberFormat="1" applyFont="1" applyFill="1" applyBorder="1" applyAlignment="1" applyProtection="1">
      <alignment/>
      <protection/>
    </xf>
    <xf numFmtId="193" fontId="11" fillId="33" borderId="59" xfId="0" applyNumberFormat="1" applyFont="1" applyFill="1" applyBorder="1" applyAlignment="1" applyProtection="1">
      <alignment horizontal="left"/>
      <protection/>
    </xf>
    <xf numFmtId="193" fontId="11" fillId="33" borderId="65" xfId="0" applyNumberFormat="1" applyFont="1" applyFill="1" applyBorder="1" applyAlignment="1" applyProtection="1">
      <alignment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10" fillId="33" borderId="11" xfId="0" applyNumberFormat="1" applyFont="1" applyFill="1" applyBorder="1" applyAlignment="1" applyProtection="1">
      <alignment horizontal="left"/>
      <protection/>
    </xf>
    <xf numFmtId="193" fontId="10" fillId="33" borderId="11" xfId="0" applyNumberFormat="1" applyFont="1" applyFill="1" applyBorder="1" applyAlignment="1" applyProtection="1">
      <alignment/>
      <protection/>
    </xf>
    <xf numFmtId="193" fontId="10" fillId="33" borderId="11" xfId="0" applyNumberFormat="1" applyFont="1" applyFill="1" applyBorder="1" applyAlignment="1" applyProtection="1">
      <alignment horizontal="center"/>
      <protection/>
    </xf>
    <xf numFmtId="193" fontId="10" fillId="33" borderId="12" xfId="0" applyNumberFormat="1" applyFont="1" applyFill="1" applyBorder="1" applyAlignment="1" applyProtection="1">
      <alignment/>
      <protection/>
    </xf>
    <xf numFmtId="3" fontId="10" fillId="33" borderId="27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Alignment="1" applyProtection="1">
      <alignment/>
      <protection/>
    </xf>
    <xf numFmtId="3" fontId="11" fillId="33" borderId="0" xfId="0" applyNumberFormat="1" applyFont="1" applyFill="1" applyBorder="1" applyAlignment="1" applyProtection="1" quotePrefix="1">
      <alignment horizontal="left"/>
      <protection/>
    </xf>
    <xf numFmtId="3" fontId="10" fillId="33" borderId="0" xfId="0" applyNumberFormat="1" applyFont="1" applyFill="1" applyBorder="1" applyAlignment="1" applyProtection="1">
      <alignment vertical="top" wrapText="1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 horizontal="center" vertical="top" wrapText="1"/>
      <protection/>
    </xf>
    <xf numFmtId="193" fontId="10" fillId="33" borderId="66" xfId="0" applyNumberFormat="1" applyFont="1" applyFill="1" applyBorder="1" applyAlignment="1" applyProtection="1">
      <alignment horizontal="center"/>
      <protection/>
    </xf>
    <xf numFmtId="193" fontId="10" fillId="33" borderId="61" xfId="0" applyNumberFormat="1" applyFont="1" applyFill="1" applyBorder="1" applyAlignment="1" applyProtection="1">
      <alignment horizontal="center"/>
      <protection/>
    </xf>
    <xf numFmtId="193" fontId="10" fillId="33" borderId="67" xfId="0" applyNumberFormat="1" applyFont="1" applyFill="1" applyBorder="1" applyAlignment="1" applyProtection="1">
      <alignment horizontal="center"/>
      <protection/>
    </xf>
    <xf numFmtId="193" fontId="11" fillId="33" borderId="13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10" fillId="33" borderId="68" xfId="0" applyNumberFormat="1" applyFont="1" applyFill="1" applyBorder="1" applyAlignment="1" applyProtection="1">
      <alignment/>
      <protection/>
    </xf>
    <xf numFmtId="193" fontId="11" fillId="33" borderId="0" xfId="0" applyNumberFormat="1" applyFont="1" applyFill="1" applyAlignment="1" applyProtection="1">
      <alignment/>
      <protection/>
    </xf>
    <xf numFmtId="193" fontId="10" fillId="33" borderId="69" xfId="0" applyNumberFormat="1" applyFont="1" applyFill="1" applyBorder="1" applyAlignment="1" applyProtection="1">
      <alignment/>
      <protection/>
    </xf>
    <xf numFmtId="193" fontId="10" fillId="33" borderId="10" xfId="0" applyNumberFormat="1" applyFont="1" applyFill="1" applyBorder="1" applyAlignment="1" applyProtection="1">
      <alignment horizontal="left"/>
      <protection/>
    </xf>
    <xf numFmtId="193" fontId="10" fillId="33" borderId="10" xfId="0" applyNumberFormat="1" applyFont="1" applyFill="1" applyBorder="1" applyAlignment="1" applyProtection="1">
      <alignment/>
      <protection/>
    </xf>
    <xf numFmtId="193" fontId="10" fillId="33" borderId="1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8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14" fontId="7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1" fillId="33" borderId="0" xfId="0" applyNumberFormat="1" applyFont="1" applyFill="1" applyBorder="1" applyAlignment="1" applyProtection="1">
      <alignment horizontal="center" vertical="top" wrapText="1"/>
      <protection/>
    </xf>
    <xf numFmtId="196" fontId="11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1" fillId="33" borderId="30" xfId="0" applyNumberFormat="1" applyFont="1" applyFill="1" applyBorder="1" applyAlignment="1" applyProtection="1">
      <alignment horizontal="center"/>
      <protection/>
    </xf>
    <xf numFmtId="49" fontId="10" fillId="33" borderId="32" xfId="0" applyNumberFormat="1" applyFont="1" applyFill="1" applyBorder="1" applyAlignment="1" applyProtection="1">
      <alignment horizontal="center"/>
      <protection/>
    </xf>
    <xf numFmtId="49" fontId="11" fillId="33" borderId="34" xfId="0" applyNumberFormat="1" applyFont="1" applyFill="1" applyBorder="1" applyAlignment="1" applyProtection="1">
      <alignment horizontal="center"/>
      <protection/>
    </xf>
    <xf numFmtId="49" fontId="11" fillId="33" borderId="56" xfId="0" applyNumberFormat="1" applyFont="1" applyFill="1" applyBorder="1" applyAlignment="1" applyProtection="1">
      <alignment horizontal="center"/>
      <protection/>
    </xf>
    <xf numFmtId="49" fontId="10" fillId="33" borderId="38" xfId="0" applyNumberFormat="1" applyFont="1" applyFill="1" applyBorder="1" applyAlignment="1" applyProtection="1">
      <alignment horizontal="center"/>
      <protection/>
    </xf>
    <xf numFmtId="49" fontId="10" fillId="33" borderId="36" xfId="0" applyNumberFormat="1" applyFont="1" applyFill="1" applyBorder="1" applyAlignment="1" applyProtection="1">
      <alignment horizontal="center"/>
      <protection/>
    </xf>
    <xf numFmtId="49" fontId="10" fillId="33" borderId="40" xfId="0" applyNumberFormat="1" applyFont="1" applyFill="1" applyBorder="1" applyAlignment="1" applyProtection="1">
      <alignment horizontal="center"/>
      <protection/>
    </xf>
    <xf numFmtId="49" fontId="10" fillId="33" borderId="42" xfId="0" applyNumberFormat="1" applyFont="1" applyFill="1" applyBorder="1" applyAlignment="1" applyProtection="1">
      <alignment horizontal="center"/>
      <protection/>
    </xf>
    <xf numFmtId="49" fontId="10" fillId="33" borderId="44" xfId="0" applyNumberFormat="1" applyFont="1" applyFill="1" applyBorder="1" applyAlignment="1" applyProtection="1">
      <alignment horizontal="center"/>
      <protection/>
    </xf>
    <xf numFmtId="49" fontId="11" fillId="33" borderId="58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10" fillId="33" borderId="96" xfId="0" applyNumberFormat="1" applyFont="1" applyFill="1" applyBorder="1" applyAlignment="1" applyProtection="1">
      <alignment horizontal="center"/>
      <protection/>
    </xf>
    <xf numFmtId="49" fontId="10" fillId="33" borderId="97" xfId="0" applyNumberFormat="1" applyFont="1" applyFill="1" applyBorder="1" applyAlignment="1" applyProtection="1">
      <alignment horizontal="center"/>
      <protection/>
    </xf>
    <xf numFmtId="49" fontId="10" fillId="33" borderId="98" xfId="0" applyNumberFormat="1" applyFont="1" applyFill="1" applyBorder="1" applyAlignment="1" applyProtection="1">
      <alignment horizontal="center"/>
      <protection/>
    </xf>
    <xf numFmtId="49" fontId="10" fillId="33" borderId="99" xfId="0" applyNumberFormat="1" applyFont="1" applyFill="1" applyBorder="1" applyAlignment="1" applyProtection="1">
      <alignment horizontal="center"/>
      <protection/>
    </xf>
    <xf numFmtId="49" fontId="10" fillId="33" borderId="20" xfId="0" applyNumberFormat="1" applyFont="1" applyFill="1" applyBorder="1" applyAlignment="1" applyProtection="1">
      <alignment horizontal="center"/>
      <protection/>
    </xf>
    <xf numFmtId="49" fontId="10" fillId="33" borderId="29" xfId="0" applyNumberFormat="1" applyFont="1" applyFill="1" applyBorder="1" applyAlignment="1" applyProtection="1">
      <alignment horizontal="center"/>
      <protection/>
    </xf>
    <xf numFmtId="49" fontId="10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193" fontId="11" fillId="33" borderId="0" xfId="0" applyNumberFormat="1" applyFont="1" applyFill="1" applyBorder="1" applyAlignment="1" applyProtection="1">
      <alignment horizontal="center" wrapText="1"/>
      <protection/>
    </xf>
    <xf numFmtId="193" fontId="10" fillId="33" borderId="59" xfId="0" applyNumberFormat="1" applyFont="1" applyFill="1" applyBorder="1" applyAlignment="1" applyProtection="1">
      <alignment horizontal="left" wrapText="1"/>
      <protection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F5" sqref="F5:H5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231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229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7210256</v>
      </c>
      <c r="I9" s="209">
        <f>I10+I11+I12</f>
        <v>1297333</v>
      </c>
      <c r="J9" s="202">
        <f aca="true" t="shared" si="0" ref="J9:J14">H9+I9</f>
        <v>8507589</v>
      </c>
      <c r="K9" s="208">
        <f>K10+K11+K12</f>
        <v>8794723</v>
      </c>
      <c r="L9" s="209">
        <f>L10+L11+L12</f>
        <v>2254997</v>
      </c>
      <c r="M9" s="202">
        <f aca="true" t="shared" si="1" ref="M9:M14">K9+L9</f>
        <v>11049720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7210256</v>
      </c>
      <c r="I10" s="158"/>
      <c r="J10" s="203">
        <f t="shared" si="0"/>
        <v>7210256</v>
      </c>
      <c r="K10" s="157">
        <v>8794723</v>
      </c>
      <c r="L10" s="158"/>
      <c r="M10" s="203">
        <f t="shared" si="1"/>
        <v>8794723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1288027</v>
      </c>
      <c r="J11" s="203">
        <f t="shared" si="0"/>
        <v>1288027</v>
      </c>
      <c r="K11" s="157"/>
      <c r="L11" s="158">
        <v>2246241</v>
      </c>
      <c r="M11" s="203">
        <f t="shared" si="1"/>
        <v>2246241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9306</v>
      </c>
      <c r="J12" s="203">
        <f t="shared" si="0"/>
        <v>9306</v>
      </c>
      <c r="K12" s="157"/>
      <c r="L12" s="158">
        <v>8756</v>
      </c>
      <c r="M12" s="203">
        <f t="shared" si="1"/>
        <v>8756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26636609</v>
      </c>
      <c r="I13" s="209">
        <f>I14+I15</f>
        <v>57872693</v>
      </c>
      <c r="J13" s="202">
        <f t="shared" si="0"/>
        <v>84509302</v>
      </c>
      <c r="K13" s="208">
        <f>K14+K15</f>
        <v>53027018</v>
      </c>
      <c r="L13" s="209">
        <f>L14+L15</f>
        <v>44161208</v>
      </c>
      <c r="M13" s="202">
        <f t="shared" si="1"/>
        <v>97188226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26636609</v>
      </c>
      <c r="I14" s="158">
        <v>18089934</v>
      </c>
      <c r="J14" s="203">
        <f t="shared" si="0"/>
        <v>44726543</v>
      </c>
      <c r="K14" s="157">
        <v>53027018</v>
      </c>
      <c r="L14" s="158">
        <v>15934711</v>
      </c>
      <c r="M14" s="203">
        <f t="shared" si="1"/>
        <v>68961729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0</v>
      </c>
      <c r="I15" s="211">
        <f>I16+I17+I18</f>
        <v>39782759</v>
      </c>
      <c r="J15" s="203">
        <f>H15+I15</f>
        <v>39782759</v>
      </c>
      <c r="K15" s="213">
        <f>K16+K17+K18</f>
        <v>0</v>
      </c>
      <c r="L15" s="211">
        <f>L16+L17+L18</f>
        <v>28226497</v>
      </c>
      <c r="M15" s="203">
        <f>K15+L15</f>
        <v>28226497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/>
      <c r="I17" s="160">
        <v>39782759</v>
      </c>
      <c r="J17" s="204">
        <f t="shared" si="2"/>
        <v>39782759</v>
      </c>
      <c r="K17" s="159"/>
      <c r="L17" s="160">
        <v>28226497</v>
      </c>
      <c r="M17" s="205">
        <f t="shared" si="3"/>
        <v>28226497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31107519</v>
      </c>
      <c r="I19" s="209">
        <f>I20+I21+I22+I23</f>
        <v>6258214</v>
      </c>
      <c r="J19" s="202">
        <f t="shared" si="2"/>
        <v>37365733</v>
      </c>
      <c r="K19" s="208">
        <f>K20+K21+K22+K23</f>
        <v>8807519</v>
      </c>
      <c r="L19" s="209">
        <f>L20+L21+L22+L23</f>
        <v>619248</v>
      </c>
      <c r="M19" s="202">
        <f t="shared" si="3"/>
        <v>9426767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31107519</v>
      </c>
      <c r="I23" s="158">
        <v>6258214</v>
      </c>
      <c r="J23" s="203">
        <f t="shared" si="2"/>
        <v>37365733</v>
      </c>
      <c r="K23" s="157">
        <v>8807519</v>
      </c>
      <c r="L23" s="158">
        <v>619248</v>
      </c>
      <c r="M23" s="203">
        <f t="shared" si="3"/>
        <v>9426767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654240592</v>
      </c>
      <c r="I24" s="209">
        <f>I25+I26</f>
        <v>81148384</v>
      </c>
      <c r="J24" s="202">
        <f t="shared" si="2"/>
        <v>735388976</v>
      </c>
      <c r="K24" s="208">
        <f>K25+K26</f>
        <v>481440229</v>
      </c>
      <c r="L24" s="209">
        <f>L25+L26</f>
        <v>58023843</v>
      </c>
      <c r="M24" s="202">
        <f t="shared" si="3"/>
        <v>539464072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147885913</v>
      </c>
      <c r="I25" s="158">
        <v>35127202</v>
      </c>
      <c r="J25" s="203">
        <f t="shared" si="2"/>
        <v>183013115</v>
      </c>
      <c r="K25" s="157">
        <v>87709807</v>
      </c>
      <c r="L25" s="158">
        <v>27217170</v>
      </c>
      <c r="M25" s="203">
        <f t="shared" si="3"/>
        <v>114926977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f>506354873-194</f>
        <v>506354679</v>
      </c>
      <c r="I26" s="158">
        <v>46021182</v>
      </c>
      <c r="J26" s="203">
        <f t="shared" si="2"/>
        <v>552375861</v>
      </c>
      <c r="K26" s="157">
        <v>393730422</v>
      </c>
      <c r="L26" s="158">
        <v>30806673</v>
      </c>
      <c r="M26" s="203">
        <f t="shared" si="3"/>
        <v>424537095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1647058</v>
      </c>
      <c r="I27" s="209">
        <f>I28+I31+I34</f>
        <v>0</v>
      </c>
      <c r="J27" s="202">
        <f t="shared" si="2"/>
        <v>1647058</v>
      </c>
      <c r="K27" s="208">
        <f>K28+K31+K34</f>
        <v>218475</v>
      </c>
      <c r="L27" s="209">
        <f>L28+L31+L34</f>
        <v>0</v>
      </c>
      <c r="M27" s="202">
        <f t="shared" si="3"/>
        <v>218475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1545863</v>
      </c>
      <c r="I28" s="211">
        <f>I29+I30</f>
        <v>0</v>
      </c>
      <c r="J28" s="203">
        <f t="shared" si="2"/>
        <v>1545863</v>
      </c>
      <c r="K28" s="210">
        <f>K29+K30</f>
        <v>97672</v>
      </c>
      <c r="L28" s="211">
        <f>L29+L30</f>
        <v>0</v>
      </c>
      <c r="M28" s="203">
        <f t="shared" si="3"/>
        <v>97672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3089726</v>
      </c>
      <c r="I29" s="161"/>
      <c r="J29" s="203">
        <f t="shared" si="2"/>
        <v>3089726</v>
      </c>
      <c r="K29" s="147">
        <v>195343</v>
      </c>
      <c r="L29" s="161"/>
      <c r="M29" s="203">
        <f t="shared" si="3"/>
        <v>195343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-1543863</v>
      </c>
      <c r="I30" s="163"/>
      <c r="J30" s="203">
        <f t="shared" si="2"/>
        <v>-1543863</v>
      </c>
      <c r="K30" s="162">
        <v>-97671</v>
      </c>
      <c r="L30" s="163"/>
      <c r="M30" s="203">
        <f t="shared" si="3"/>
        <v>-97671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3024774</v>
      </c>
      <c r="I32" s="161"/>
      <c r="J32" s="203">
        <f t="shared" si="2"/>
        <v>3024774</v>
      </c>
      <c r="K32" s="147">
        <v>1976051</v>
      </c>
      <c r="L32" s="161"/>
      <c r="M32" s="203">
        <f t="shared" si="3"/>
        <v>1976051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-3024774</v>
      </c>
      <c r="I33" s="163"/>
      <c r="J33" s="203">
        <f t="shared" si="2"/>
        <v>-3024774</v>
      </c>
      <c r="K33" s="162">
        <v>-1976051</v>
      </c>
      <c r="L33" s="163"/>
      <c r="M33" s="203">
        <f t="shared" si="3"/>
        <v>-1976051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101195</v>
      </c>
      <c r="I34" s="211">
        <f>I35+I36</f>
        <v>0</v>
      </c>
      <c r="J34" s="203">
        <f t="shared" si="2"/>
        <v>101195</v>
      </c>
      <c r="K34" s="210">
        <f>K35+K36</f>
        <v>120803</v>
      </c>
      <c r="L34" s="211">
        <f>L35+L36</f>
        <v>0</v>
      </c>
      <c r="M34" s="203">
        <f t="shared" si="3"/>
        <v>120803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6122295</v>
      </c>
      <c r="I35" s="161"/>
      <c r="J35" s="203">
        <f t="shared" si="2"/>
        <v>6122295</v>
      </c>
      <c r="K35" s="147">
        <v>4268758</v>
      </c>
      <c r="L35" s="161"/>
      <c r="M35" s="203">
        <f t="shared" si="3"/>
        <v>4268758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-6021100</v>
      </c>
      <c r="I36" s="163"/>
      <c r="J36" s="203">
        <f t="shared" si="2"/>
        <v>-6021100</v>
      </c>
      <c r="K36" s="162">
        <v>-4147955</v>
      </c>
      <c r="L36" s="163"/>
      <c r="M36" s="203">
        <f t="shared" si="3"/>
        <v>-4147955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8789492</v>
      </c>
      <c r="I37" s="209">
        <f>I38+I39+I40</f>
        <v>634175</v>
      </c>
      <c r="J37" s="202">
        <f t="shared" si="2"/>
        <v>9423667</v>
      </c>
      <c r="K37" s="208">
        <f>K38+K39+K40</f>
        <v>6955073</v>
      </c>
      <c r="L37" s="209">
        <f>L38+L39+L40</f>
        <v>344275</v>
      </c>
      <c r="M37" s="202">
        <f t="shared" si="3"/>
        <v>7299348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8288286</v>
      </c>
      <c r="I38" s="158">
        <v>572864</v>
      </c>
      <c r="J38" s="203">
        <f t="shared" si="2"/>
        <v>8861150</v>
      </c>
      <c r="K38" s="157">
        <v>6740533</v>
      </c>
      <c r="L38" s="158">
        <v>343809</v>
      </c>
      <c r="M38" s="203">
        <f t="shared" si="3"/>
        <v>7084342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461646</v>
      </c>
      <c r="I39" s="158">
        <v>12552</v>
      </c>
      <c r="J39" s="203">
        <f t="shared" si="2"/>
        <v>474198</v>
      </c>
      <c r="K39" s="157">
        <v>214540</v>
      </c>
      <c r="L39" s="158">
        <v>466</v>
      </c>
      <c r="M39" s="203">
        <f t="shared" si="3"/>
        <v>215006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39560</v>
      </c>
      <c r="I40" s="158">
        <v>48759</v>
      </c>
      <c r="J40" s="203">
        <f t="shared" si="2"/>
        <v>88319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45443362</v>
      </c>
      <c r="I44" s="155">
        <v>12808592</v>
      </c>
      <c r="J44" s="202">
        <f t="shared" si="2"/>
        <v>58251954</v>
      </c>
      <c r="K44" s="154">
        <v>35196351</v>
      </c>
      <c r="L44" s="155">
        <v>8913481</v>
      </c>
      <c r="M44" s="202">
        <f t="shared" si="3"/>
        <v>44109832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558149</v>
      </c>
      <c r="I45" s="155">
        <v>5539</v>
      </c>
      <c r="J45" s="202">
        <f t="shared" si="2"/>
        <v>563688</v>
      </c>
      <c r="K45" s="154">
        <v>338827</v>
      </c>
      <c r="L45" s="155">
        <v>7316</v>
      </c>
      <c r="M45" s="202">
        <f t="shared" si="3"/>
        <v>346143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1974177</v>
      </c>
      <c r="I55" s="209">
        <f>I56+I57</f>
        <v>0</v>
      </c>
      <c r="J55" s="202">
        <f t="shared" si="2"/>
        <v>1974177</v>
      </c>
      <c r="K55" s="208">
        <f>K56+K57</f>
        <v>1855343</v>
      </c>
      <c r="L55" s="209">
        <f>L56+L57</f>
        <v>0</v>
      </c>
      <c r="M55" s="202">
        <f t="shared" si="3"/>
        <v>1855343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4725158</v>
      </c>
      <c r="I56" s="158"/>
      <c r="J56" s="203">
        <f t="shared" si="2"/>
        <v>4725158</v>
      </c>
      <c r="K56" s="157">
        <v>4421820</v>
      </c>
      <c r="L56" s="158"/>
      <c r="M56" s="203">
        <f t="shared" si="3"/>
        <v>4421820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-2750981</v>
      </c>
      <c r="I57" s="158"/>
      <c r="J57" s="203">
        <f t="shared" si="2"/>
        <v>-2750981</v>
      </c>
      <c r="K57" s="157">
        <v>-2566477</v>
      </c>
      <c r="L57" s="158"/>
      <c r="M57" s="203">
        <f t="shared" si="3"/>
        <v>-2566477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1347535</v>
      </c>
      <c r="I58" s="155">
        <v>81089</v>
      </c>
      <c r="J58" s="202">
        <f t="shared" si="2"/>
        <v>1428624</v>
      </c>
      <c r="K58" s="154">
        <v>2409954</v>
      </c>
      <c r="L58" s="155">
        <v>27008</v>
      </c>
      <c r="M58" s="202">
        <f t="shared" si="3"/>
        <v>2436962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778954749</v>
      </c>
      <c r="I60" s="215">
        <f>I58+I55+I52+I49+I46+I45+I44+I41+I37+I27+I24+I19+I13+I9</f>
        <v>160106019</v>
      </c>
      <c r="J60" s="207">
        <f>H60+I60</f>
        <v>939060768</v>
      </c>
      <c r="K60" s="214">
        <f>K58+K55+K52+K49+K46+K45+K44+K41+K37+K27+K24+K19+K13+K9</f>
        <v>599043512</v>
      </c>
      <c r="L60" s="215">
        <f>L58+L55+L52+L49+L46+L45+L44+L41+L37+L27+L24+L19+L13+L9</f>
        <v>114351376</v>
      </c>
      <c r="M60" s="207">
        <f>K60+L60</f>
        <v>713394888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H42" sqref="H42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TC ZİRAAT BANKASI A.Ş. - KKTC ŞUBELERİ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(31/12/2014)</v>
      </c>
      <c r="J7" s="133"/>
      <c r="K7" s="110"/>
      <c r="L7" s="218" t="str">
        <f>Aktifler!L7</f>
        <v>(31/12/2013)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358280186</v>
      </c>
      <c r="I9" s="94">
        <f>I10+I11+I12+I13+I14+I15</f>
        <v>136573242</v>
      </c>
      <c r="J9" s="82">
        <f aca="true" t="shared" si="0" ref="J9:J57">H9+I9</f>
        <v>494853428</v>
      </c>
      <c r="K9" s="93">
        <f>K10+K11+K12+K13+K14+K15</f>
        <v>390406165</v>
      </c>
      <c r="L9" s="94">
        <f>L10+L11+L12+L13+L14+L15</f>
        <v>102344652</v>
      </c>
      <c r="M9" s="82">
        <f aca="true" t="shared" si="1" ref="M9:M57">K9+L9</f>
        <v>492750817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255300611</v>
      </c>
      <c r="I10" s="67">
        <v>95293409</v>
      </c>
      <c r="J10" s="83">
        <f t="shared" si="0"/>
        <v>350594020</v>
      </c>
      <c r="K10" s="66">
        <v>253333566</v>
      </c>
      <c r="L10" s="67">
        <v>69800946</v>
      </c>
      <c r="M10" s="83">
        <f t="shared" si="1"/>
        <v>323134512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13252338</v>
      </c>
      <c r="I11" s="67">
        <v>0</v>
      </c>
      <c r="J11" s="83">
        <f t="shared" si="0"/>
        <v>13252338</v>
      </c>
      <c r="K11" s="66">
        <v>14138062</v>
      </c>
      <c r="L11" s="67">
        <v>5783340</v>
      </c>
      <c r="M11" s="83">
        <f t="shared" si="1"/>
        <v>19921402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47413004</v>
      </c>
      <c r="I12" s="67">
        <v>38407008</v>
      </c>
      <c r="J12" s="83">
        <f t="shared" si="0"/>
        <v>85820012</v>
      </c>
      <c r="K12" s="66">
        <v>52937883</v>
      </c>
      <c r="L12" s="67">
        <v>23861759</v>
      </c>
      <c r="M12" s="83">
        <f t="shared" si="1"/>
        <v>76799642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41949326</v>
      </c>
      <c r="I13" s="67">
        <v>0</v>
      </c>
      <c r="J13" s="83">
        <f t="shared" si="0"/>
        <v>41949326</v>
      </c>
      <c r="K13" s="66">
        <v>69761541</v>
      </c>
      <c r="L13" s="67">
        <v>0</v>
      </c>
      <c r="M13" s="83">
        <f t="shared" si="1"/>
        <v>69761541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364907</v>
      </c>
      <c r="I14" s="67">
        <v>1491647</v>
      </c>
      <c r="J14" s="83">
        <f t="shared" si="0"/>
        <v>1856554</v>
      </c>
      <c r="K14" s="66">
        <v>235113</v>
      </c>
      <c r="L14" s="67">
        <v>980903</v>
      </c>
      <c r="M14" s="83">
        <f t="shared" si="1"/>
        <v>1216016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1381178</v>
      </c>
      <c r="J15" s="83">
        <f t="shared" si="0"/>
        <v>1381178</v>
      </c>
      <c r="K15" s="66">
        <v>0</v>
      </c>
      <c r="L15" s="67">
        <v>1917704</v>
      </c>
      <c r="M15" s="83">
        <f t="shared" si="1"/>
        <v>1917704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237040716</v>
      </c>
      <c r="I17" s="96">
        <f>I18+I19</f>
        <v>21526678</v>
      </c>
      <c r="J17" s="85">
        <f t="shared" si="0"/>
        <v>258567394</v>
      </c>
      <c r="K17" s="95">
        <f>K18+K19</f>
        <v>81630742</v>
      </c>
      <c r="L17" s="96">
        <f>L18+L19</f>
        <v>13114335</v>
      </c>
      <c r="M17" s="85">
        <f t="shared" si="1"/>
        <v>94745077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237040716</v>
      </c>
      <c r="I19" s="98">
        <f>I20+I21+I22</f>
        <v>21526678</v>
      </c>
      <c r="J19" s="83">
        <f t="shared" si="0"/>
        <v>258567394</v>
      </c>
      <c r="K19" s="97">
        <f>K20+K21+K22</f>
        <v>81630742</v>
      </c>
      <c r="L19" s="98">
        <f>L20+L21+L22</f>
        <v>13114335</v>
      </c>
      <c r="M19" s="83">
        <f t="shared" si="1"/>
        <v>94745077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f>237405623-H14</f>
        <v>237040716</v>
      </c>
      <c r="I21" s="71">
        <f>23018325-I14</f>
        <v>21526678</v>
      </c>
      <c r="J21" s="87">
        <f t="shared" si="0"/>
        <v>258567394</v>
      </c>
      <c r="K21" s="70">
        <v>81630742</v>
      </c>
      <c r="L21" s="71">
        <v>13114335</v>
      </c>
      <c r="M21" s="87">
        <f t="shared" si="1"/>
        <v>94745077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6217836</v>
      </c>
      <c r="I23" s="64"/>
      <c r="J23" s="82">
        <f t="shared" si="0"/>
        <v>6217836</v>
      </c>
      <c r="K23" s="63">
        <v>3909798</v>
      </c>
      <c r="L23" s="64"/>
      <c r="M23" s="82">
        <f t="shared" si="1"/>
        <v>3909798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1729541</v>
      </c>
      <c r="I28" s="94">
        <f>I29+I30+I31</f>
        <v>311501</v>
      </c>
      <c r="J28" s="82">
        <f t="shared" si="0"/>
        <v>2041042</v>
      </c>
      <c r="K28" s="93">
        <f>K29+K30+K31</f>
        <v>1765190</v>
      </c>
      <c r="L28" s="94">
        <f>L29+L30+L31</f>
        <v>245523</v>
      </c>
      <c r="M28" s="82">
        <f t="shared" si="1"/>
        <v>2010713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926969</v>
      </c>
      <c r="I29" s="67">
        <v>108486</v>
      </c>
      <c r="J29" s="83">
        <f t="shared" si="0"/>
        <v>1035455</v>
      </c>
      <c r="K29" s="66">
        <v>971245</v>
      </c>
      <c r="L29" s="67">
        <v>102083</v>
      </c>
      <c r="M29" s="83">
        <f t="shared" si="1"/>
        <v>1073328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0</v>
      </c>
      <c r="I30" s="67">
        <v>0</v>
      </c>
      <c r="J30" s="83">
        <f t="shared" si="0"/>
        <v>0</v>
      </c>
      <c r="K30" s="66">
        <v>17071</v>
      </c>
      <c r="L30" s="67">
        <v>0</v>
      </c>
      <c r="M30" s="83">
        <f t="shared" si="1"/>
        <v>17071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802572</v>
      </c>
      <c r="I31" s="67">
        <f>786974-583959</f>
        <v>203015</v>
      </c>
      <c r="J31" s="83">
        <f t="shared" si="0"/>
        <v>1005587</v>
      </c>
      <c r="K31" s="66">
        <v>776874</v>
      </c>
      <c r="L31" s="67">
        <v>143440</v>
      </c>
      <c r="M31" s="83">
        <f t="shared" si="1"/>
        <v>920314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749076</v>
      </c>
      <c r="I35" s="64">
        <v>15149</v>
      </c>
      <c r="J35" s="82">
        <f t="shared" si="0"/>
        <v>764225</v>
      </c>
      <c r="K35" s="63">
        <v>565035</v>
      </c>
      <c r="L35" s="64">
        <v>15193</v>
      </c>
      <c r="M35" s="82">
        <f t="shared" si="1"/>
        <v>580228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956363</v>
      </c>
      <c r="J36" s="82">
        <f t="shared" si="0"/>
        <v>956363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4039371</v>
      </c>
      <c r="I37" s="64">
        <v>666965</v>
      </c>
      <c r="J37" s="82">
        <f t="shared" si="0"/>
        <v>4706336</v>
      </c>
      <c r="K37" s="63">
        <v>3320089</v>
      </c>
      <c r="L37" s="64">
        <v>258652</v>
      </c>
      <c r="M37" s="82">
        <f t="shared" si="1"/>
        <v>3578741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16765944</v>
      </c>
      <c r="I38" s="94">
        <f>I39+I40+I41+I42</f>
        <v>0</v>
      </c>
      <c r="J38" s="82">
        <f t="shared" si="0"/>
        <v>16765944</v>
      </c>
      <c r="K38" s="93">
        <f>K39+K40+K41+K42</f>
        <v>12826931</v>
      </c>
      <c r="L38" s="94">
        <f>L39+L40+L41+L42</f>
        <v>1468</v>
      </c>
      <c r="M38" s="82">
        <f t="shared" si="1"/>
        <v>12828399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/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7756194</v>
      </c>
      <c r="I40" s="67"/>
      <c r="J40" s="83">
        <f t="shared" si="0"/>
        <v>7756194</v>
      </c>
      <c r="K40" s="66">
        <v>5335669</v>
      </c>
      <c r="L40" s="67">
        <v>0</v>
      </c>
      <c r="M40" s="83">
        <f t="shared" si="1"/>
        <v>5335669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8800000</v>
      </c>
      <c r="I41" s="67"/>
      <c r="J41" s="83">
        <f t="shared" si="0"/>
        <v>8800000</v>
      </c>
      <c r="K41" s="66">
        <v>7288762</v>
      </c>
      <c r="L41" s="67">
        <v>0</v>
      </c>
      <c r="M41" s="83">
        <f t="shared" si="1"/>
        <v>7288762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209750</v>
      </c>
      <c r="I42" s="67"/>
      <c r="J42" s="83">
        <f t="shared" si="0"/>
        <v>209750</v>
      </c>
      <c r="K42" s="66">
        <v>202500</v>
      </c>
      <c r="L42" s="67">
        <v>1468</v>
      </c>
      <c r="M42" s="83">
        <f t="shared" si="1"/>
        <v>203968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23589149</v>
      </c>
      <c r="I43" s="64">
        <v>46684</v>
      </c>
      <c r="J43" s="82">
        <f t="shared" si="0"/>
        <v>23635833</v>
      </c>
      <c r="K43" s="63">
        <v>5054320</v>
      </c>
      <c r="L43" s="64">
        <v>114780</v>
      </c>
      <c r="M43" s="82">
        <f t="shared" si="1"/>
        <v>5169100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97767523</v>
      </c>
      <c r="I44" s="94">
        <f>I45+I48+I52+I53+I54+I55</f>
        <v>0</v>
      </c>
      <c r="J44" s="82">
        <f t="shared" si="0"/>
        <v>97767523</v>
      </c>
      <c r="K44" s="93">
        <f>K45+K48+K52+K53+K54+K55</f>
        <v>68289114</v>
      </c>
      <c r="L44" s="94">
        <f>L45+L48+L52+L53+L54+L55</f>
        <v>0</v>
      </c>
      <c r="M44" s="82">
        <f t="shared" si="1"/>
        <v>68289114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84064168</v>
      </c>
      <c r="I45" s="98">
        <f>I46+I47</f>
        <v>0</v>
      </c>
      <c r="J45" s="83">
        <f t="shared" si="0"/>
        <v>84064168</v>
      </c>
      <c r="K45" s="97">
        <f>K46+K47</f>
        <v>57539049</v>
      </c>
      <c r="L45" s="98">
        <f>L46+L47</f>
        <v>0</v>
      </c>
      <c r="M45" s="83">
        <f t="shared" si="1"/>
        <v>57539049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84064168</v>
      </c>
      <c r="I46" s="73"/>
      <c r="J46" s="83">
        <f t="shared" si="0"/>
        <v>84064168</v>
      </c>
      <c r="K46" s="72">
        <v>57539049</v>
      </c>
      <c r="L46" s="73"/>
      <c r="M46" s="83">
        <f t="shared" si="1"/>
        <v>57539049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13703355</v>
      </c>
      <c r="I48" s="98">
        <f>I49+I50+I51</f>
        <v>0</v>
      </c>
      <c r="J48" s="83">
        <f t="shared" si="0"/>
        <v>13703355</v>
      </c>
      <c r="K48" s="97">
        <f>K49+K50+K51</f>
        <v>10750065</v>
      </c>
      <c r="L48" s="98">
        <f>L49+L50+L51</f>
        <v>0</v>
      </c>
      <c r="M48" s="83">
        <f t="shared" si="1"/>
        <v>10750065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13703355</v>
      </c>
      <c r="I49" s="75"/>
      <c r="J49" s="83">
        <f t="shared" si="0"/>
        <v>13703355</v>
      </c>
      <c r="K49" s="74">
        <v>10750065</v>
      </c>
      <c r="L49" s="75"/>
      <c r="M49" s="83">
        <f t="shared" si="1"/>
        <v>10750065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32784844</v>
      </c>
      <c r="I58" s="94">
        <f>I59+I60</f>
        <v>0</v>
      </c>
      <c r="J58" s="82">
        <f>H58+I58</f>
        <v>32784844</v>
      </c>
      <c r="K58" s="93">
        <f>K59+K60</f>
        <v>29532901</v>
      </c>
      <c r="L58" s="94">
        <f>L59+L60</f>
        <v>0</v>
      </c>
      <c r="M58" s="82">
        <f>K58+L58</f>
        <v>29532901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32784844</v>
      </c>
      <c r="I59" s="67"/>
      <c r="J59" s="83">
        <f>H59+I59</f>
        <v>32784844</v>
      </c>
      <c r="K59" s="66">
        <v>29532901</v>
      </c>
      <c r="L59" s="67"/>
      <c r="M59" s="83">
        <f>K59+L59</f>
        <v>29532901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/>
      <c r="J60" s="83">
        <f>H60+I60</f>
        <v>0</v>
      </c>
      <c r="K60" s="66">
        <v>0</v>
      </c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778964186</v>
      </c>
      <c r="I62" s="100">
        <f>I58+I44+I43+I38+I37+I36+I35+I32+I28+I24+I23+I17+I16+I9</f>
        <v>160096582</v>
      </c>
      <c r="J62" s="89">
        <f>H62+I62</f>
        <v>939060768</v>
      </c>
      <c r="K62" s="99">
        <f>K58+K44+K43+K38+K37+K36+K35+K32+K28+K24+K17+K16+K9+K23</f>
        <v>597300285</v>
      </c>
      <c r="L62" s="100">
        <f>L58+L44+L43+L38+L37+L36+L35+L32+L28+L24+L23+L17+L16+L9</f>
        <v>116094603</v>
      </c>
      <c r="M62" s="89">
        <f>K62+L62</f>
        <v>713394888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9395678</v>
      </c>
      <c r="I66" s="80">
        <v>20065757</v>
      </c>
      <c r="J66" s="90">
        <f>H66+I66</f>
        <v>29461435</v>
      </c>
      <c r="K66" s="79">
        <v>6729904</v>
      </c>
      <c r="L66" s="80">
        <v>15162222</v>
      </c>
      <c r="M66" s="90">
        <f>K66+L66</f>
        <v>21892126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120221875</v>
      </c>
      <c r="I67" s="80">
        <v>6045350</v>
      </c>
      <c r="J67" s="90">
        <f>H67+I67</f>
        <v>126267225</v>
      </c>
      <c r="K67" s="79">
        <v>51868091</v>
      </c>
      <c r="L67" s="80">
        <v>10710648</v>
      </c>
      <c r="M67" s="90">
        <f>K67+L67</f>
        <v>62578739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0</v>
      </c>
      <c r="L68" s="80">
        <v>0</v>
      </c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1116400603</v>
      </c>
      <c r="I69" s="81">
        <v>1206830471</v>
      </c>
      <c r="J69" s="91">
        <f>H69+I69</f>
        <v>2323231074</v>
      </c>
      <c r="K69" s="79">
        <v>759449419</v>
      </c>
      <c r="L69" s="81">
        <v>1123817077</v>
      </c>
      <c r="M69" s="91">
        <f>K69+L69</f>
        <v>1883266496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1246018156</v>
      </c>
      <c r="I70" s="100">
        <f>I66+I67+I68+I69</f>
        <v>1232941578</v>
      </c>
      <c r="J70" s="92">
        <f>H70+I70</f>
        <v>2478959734</v>
      </c>
      <c r="K70" s="99">
        <f>K66+K67+K68+K69</f>
        <v>818047414</v>
      </c>
      <c r="L70" s="100">
        <f>L66+L67+L68+L69</f>
        <v>1149689947</v>
      </c>
      <c r="M70" s="89">
        <f>K70+L70</f>
        <v>1967737361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H21" sqref="H21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TC ZİRAAT BANKASI A.Ş. - KKTC ŞUBELERİ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(31/12/2014)</v>
      </c>
      <c r="I8" s="218" t="str">
        <f>Aktifler!L7</f>
        <v>(31/12/2013)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124570614</v>
      </c>
      <c r="I10" s="56">
        <f>I11+I19+I20+I25+I28</f>
        <v>97159335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76006880</v>
      </c>
      <c r="I11" s="57">
        <f>I12+I15+I18</f>
        <v>51205914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71614680</v>
      </c>
      <c r="I12" s="58">
        <f>I13+I14</f>
        <v>47784317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13730410</v>
      </c>
      <c r="I13" s="18">
        <v>9806032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57884270</v>
      </c>
      <c r="I14" s="18">
        <v>37978285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4068978</v>
      </c>
      <c r="I15" s="58">
        <f>I16+I17</f>
        <v>3026730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2227131</v>
      </c>
      <c r="I16" s="18">
        <v>1234055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1841847</v>
      </c>
      <c r="I17" s="18">
        <v>1792675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323222</v>
      </c>
      <c r="I18" s="17">
        <v>394867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1445828</v>
      </c>
      <c r="I19" s="16">
        <v>1195693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45900182</v>
      </c>
      <c r="I20" s="57">
        <f>I21+I22+I23+I24</f>
        <v>39863314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2162038</v>
      </c>
      <c r="I21" s="19">
        <v>841476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0</v>
      </c>
      <c r="I22" s="19">
        <v>0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43738144</v>
      </c>
      <c r="I23" s="19">
        <v>39021838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910861</v>
      </c>
      <c r="I25" s="57">
        <f>I26+I27</f>
        <v>3529096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599644</v>
      </c>
      <c r="I26" s="19">
        <v>406296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311217</v>
      </c>
      <c r="I27" s="19">
        <v>3122800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306863</v>
      </c>
      <c r="I28" s="16">
        <v>1365318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72471198</v>
      </c>
      <c r="I30" s="56">
        <f>I31+I37+I44+I45+I50+I51</f>
        <v>53394947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16597351</v>
      </c>
      <c r="I31" s="57">
        <f>I32+I33+I34+I35+I36</f>
        <v>15265192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14311444</v>
      </c>
      <c r="I32" s="19">
        <v>13329263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52396</v>
      </c>
      <c r="I33" s="19">
        <v>66707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1661993</v>
      </c>
      <c r="I34" s="19">
        <v>1226733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571518</v>
      </c>
      <c r="I35" s="19">
        <v>642489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1210000</v>
      </c>
      <c r="I37" s="57">
        <f>I38+I39+I40+I41+I42+I43</f>
        <v>997987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1209584</v>
      </c>
      <c r="I38" s="19">
        <v>997740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0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0</v>
      </c>
      <c r="I40" s="19">
        <v>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0</v>
      </c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0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416</v>
      </c>
      <c r="I43" s="19">
        <v>247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54649088</v>
      </c>
      <c r="I45" s="57">
        <f>I46+I47+I48+I49</f>
        <v>37093001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54649088</v>
      </c>
      <c r="I48" s="19">
        <f>37071206+21795</f>
        <v>37093001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14759</v>
      </c>
      <c r="I51" s="16">
        <v>38767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52099416</v>
      </c>
      <c r="I53" s="60">
        <f>I10-I30</f>
        <v>43764388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12447456</v>
      </c>
      <c r="I55" s="56">
        <f>I56+I60+I61+I62+I63+I64</f>
        <v>16970341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10023030</v>
      </c>
      <c r="I56" s="57">
        <f>I57+I58+I59</f>
        <v>7811277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5650657</v>
      </c>
      <c r="I57" s="19">
        <v>2726910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424959</v>
      </c>
      <c r="I58" s="19">
        <v>292098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3947414</v>
      </c>
      <c r="I59" s="19">
        <v>4792269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96387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92523</v>
      </c>
      <c r="I61" s="16">
        <v>1293494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2331903</v>
      </c>
      <c r="I64" s="16">
        <v>7769183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22962028</v>
      </c>
      <c r="I66" s="56">
        <f>I67+I71+I72+I73+I74+I75+I76+I77+I78+I79+I80+I81</f>
        <v>23913066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604019</v>
      </c>
      <c r="I67" s="57">
        <f>I68+I69+I70</f>
        <v>295201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604019</v>
      </c>
      <c r="I70" s="19">
        <v>295201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167314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8472</v>
      </c>
      <c r="I72" s="16">
        <v>1212093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8175974</v>
      </c>
      <c r="I73" s="16">
        <v>6230201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751269</v>
      </c>
      <c r="I75" s="16">
        <v>304110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331295</v>
      </c>
      <c r="I76" s="16">
        <v>232667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387204</v>
      </c>
      <c r="I77" s="16">
        <v>487441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5554497</v>
      </c>
      <c r="I79" s="16">
        <v>3672340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2420525</v>
      </c>
      <c r="I80" s="16">
        <v>2067958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4728773</v>
      </c>
      <c r="I81" s="16">
        <v>9243741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-10514572</v>
      </c>
      <c r="I83" s="59">
        <f>I55-I66</f>
        <v>-6942725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41584844</v>
      </c>
      <c r="I85" s="22">
        <f>I53+I83</f>
        <v>36821663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8800000</v>
      </c>
      <c r="I87" s="15">
        <v>7288762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32784844</v>
      </c>
      <c r="I89" s="59">
        <f>I85-I87</f>
        <v>29532901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2015-08-19T12:50:36Z</cp:lastPrinted>
  <dcterms:created xsi:type="dcterms:W3CDTF">1998-01-12T17:06:50Z</dcterms:created>
  <dcterms:modified xsi:type="dcterms:W3CDTF">2015-12-16T07:31:40Z</dcterms:modified>
  <cp:category/>
  <cp:version/>
  <cp:contentType/>
  <cp:contentStatus/>
</cp:coreProperties>
</file>